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Budget" sheetId="2" state="visible" r:id="rId2"/>
    <sheet xmlns:r="http://schemas.openxmlformats.org/officeDocument/2006/relationships" name="Summary" sheetId="3" state="visible" r:id="rId3"/>
    <sheet xmlns:r="http://schemas.openxmlformats.org/officeDocument/2006/relationships" name="Irregular" sheetId="4" state="visible" r:id="rId4"/>
    <sheet xmlns:r="http://schemas.openxmlformats.org/officeDocument/2006/relationships" name="Example – Budget" sheetId="5" state="visible" r:id="rId5"/>
    <sheet xmlns:r="http://schemas.openxmlformats.org/officeDocument/2006/relationships" name="Example – Summary" sheetId="6" state="visible" r:id="rId6"/>
    <sheet xmlns:r="http://schemas.openxmlformats.org/officeDocument/2006/relationships" name="Example – Irregular" sheetId="7" state="visible" r:id="rId7"/>
  </sheets>
  <definedNames>
    <definedName name="_xlnm.Print_Titles" localSheetId="1">'Budget'!$8:$8</definedName>
    <definedName name="_xlnm.Print_Titles" localSheetId="4">'Example – Budget'!$8:$8</definedName>
  </definedNames>
  <calcPr calcId="124519" fullCalcOnLoad="1"/>
</workbook>
</file>

<file path=xl/styles.xml><?xml version="1.0" encoding="utf-8"?>
<styleSheet xmlns="http://schemas.openxmlformats.org/spreadsheetml/2006/main">
  <numFmts count="2">
    <numFmt numFmtId="164" formatCode="&quot;$&quot;#,##0;-&quot;$&quot;#,##0;&quot;–&quot;"/>
    <numFmt numFmtId="165" formatCode="&quot;+$&quot;#,##0;&quot;–$&quot;#,##0;&quot;$0&quot;"/>
  </numFmts>
  <fonts count="18">
    <font>
      <name val="Calibri"/>
      <family val="2"/>
      <color theme="1"/>
      <sz val="11"/>
      <scheme val="minor"/>
    </font>
    <font>
      <name val="Arial"/>
      <b val="1"/>
      <color rgb="00FFFFFF"/>
      <sz val="16"/>
    </font>
    <font>
      <name val="Arial"/>
      <color rgb="006B7280"/>
      <sz val="10"/>
    </font>
    <font>
      <name val="Arial"/>
      <b val="1"/>
      <color rgb="000F6B5C"/>
      <sz val="12"/>
    </font>
    <font>
      <name val="Arial"/>
      <b val="1"/>
      <color rgb="000F6B5C"/>
      <sz val="11"/>
    </font>
    <font>
      <name val="Arial"/>
      <color rgb="001F2937"/>
      <sz val="10"/>
    </font>
    <font>
      <name val="Arial"/>
      <b val="1"/>
      <color rgb="001F2937"/>
      <sz val="10"/>
    </font>
    <font>
      <name val="Arial"/>
      <color rgb="001F2937"/>
      <sz val="9.5"/>
    </font>
    <font>
      <name val="Arial"/>
      <color rgb="000F6B5C"/>
      <sz val="9"/>
    </font>
    <font>
      <name val="Arial"/>
      <color rgb="006B7280"/>
      <sz val="8.5"/>
    </font>
    <font>
      <name val="Arial"/>
      <b val="1"/>
      <color rgb="00FFFFFF"/>
      <sz val="8.5"/>
    </font>
    <font>
      <name val="Arial"/>
      <b val="1"/>
      <color rgb="00FFFFFF"/>
      <sz val="10"/>
    </font>
    <font>
      <name val="Arial"/>
      <color rgb="001F2937"/>
      <sz val="9"/>
    </font>
    <font>
      <name val="Arial"/>
      <b val="1"/>
      <color rgb="001F2937"/>
      <sz val="9.5"/>
    </font>
    <font>
      <name val="Arial"/>
      <b val="1"/>
      <color rgb="000F6B5C"/>
      <sz val="10"/>
    </font>
    <font>
      <name val="Arial"/>
      <b val="1"/>
      <color rgb="001F2937"/>
      <sz val="9"/>
    </font>
    <font>
      <name val="Arial"/>
      <b val="1"/>
      <color rgb="001F2937"/>
      <sz val="10.5"/>
    </font>
    <font>
      <name val="Arial"/>
      <color rgb="006B7280"/>
      <sz val="8"/>
    </font>
  </fonts>
  <fills count="6">
    <fill>
      <patternFill/>
    </fill>
    <fill>
      <patternFill patternType="gray125"/>
    </fill>
    <fill>
      <patternFill patternType="solid">
        <fgColor rgb="000F6B5C"/>
      </patternFill>
    </fill>
    <fill>
      <patternFill patternType="solid">
        <fgColor rgb="00FFF8DC"/>
      </patternFill>
    </fill>
    <fill>
      <patternFill patternType="solid">
        <fgColor rgb="00E6F2EF"/>
      </patternFill>
    </fill>
    <fill>
      <patternFill patternType="solid">
        <fgColor rgb="00FDF3E7"/>
      </patternFill>
    </fill>
  </fills>
  <borders count="12">
    <border>
      <left/>
      <right/>
      <top/>
      <bottom/>
      <diagonal/>
    </border>
    <border>
      <bottom style="medium">
        <color rgb="000F6B5C"/>
      </bottom>
    </border>
    <border>
      <left style="thin">
        <color rgb="00C9D3D1"/>
      </left>
      <right style="thin">
        <color rgb="00C9D3D1"/>
      </right>
      <top style="thin">
        <color rgb="00C9D3D1"/>
      </top>
      <bottom style="thin">
        <color rgb="00C9D3D1"/>
      </bottom>
    </border>
    <border>
      <left/>
      <right/>
      <top style="thin">
        <color rgb="00C9D3D1"/>
      </top>
      <bottom/>
      <diagonal/>
    </border>
    <border>
      <left/>
      <right style="thin">
        <color rgb="00C9D3D1"/>
      </right>
      <top style="thin">
        <color rgb="00C9D3D1"/>
      </top>
      <bottom/>
      <diagonal/>
    </border>
    <border>
      <left/>
      <right/>
      <top style="thin">
        <color rgb="00C9D3D1"/>
      </top>
      <bottom style="thin">
        <color rgb="00C9D3D1"/>
      </bottom>
      <diagonal/>
    </border>
    <border>
      <left/>
      <right style="thin">
        <color rgb="00C9D3D1"/>
      </right>
      <top style="thin">
        <color rgb="00C9D3D1"/>
      </top>
      <bottom style="thin">
        <color rgb="00C9D3D1"/>
      </bottom>
      <diagonal/>
    </border>
    <border>
      <left style="thin">
        <color rgb="00C9D3D1"/>
      </left>
      <right/>
      <top/>
      <bottom/>
      <diagonal/>
    </border>
    <border>
      <left/>
      <right style="thin">
        <color rgb="00C9D3D1"/>
      </right>
      <top/>
      <bottom/>
      <diagonal/>
    </border>
    <border>
      <left style="thin">
        <color rgb="00C9D3D1"/>
      </left>
      <right/>
      <top/>
      <bottom style="thin">
        <color rgb="00C9D3D1"/>
      </bottom>
      <diagonal/>
    </border>
    <border>
      <left/>
      <right/>
      <top/>
      <bottom style="thin">
        <color rgb="00C9D3D1"/>
      </bottom>
      <diagonal/>
    </border>
    <border>
      <left/>
      <right style="thin">
        <color rgb="00C9D3D1"/>
      </right>
      <top/>
      <bottom style="thin">
        <color rgb="00C9D3D1"/>
      </bottom>
      <diagonal/>
    </border>
  </borders>
  <cellStyleXfs count="1">
    <xf numFmtId="0" fontId="0" fillId="0" borderId="0"/>
  </cellStyleXfs>
  <cellXfs count="51">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vertical="top" wrapText="1"/>
    </xf>
    <xf numFmtId="0" fontId="3" fillId="0" borderId="1" pivotButton="0" quotePrefix="0" xfId="0"/>
    <xf numFmtId="0" fontId="0" fillId="0" borderId="1" pivotButton="0" quotePrefix="0" xfId="0"/>
    <xf numFmtId="0" fontId="4" fillId="0" borderId="0" applyAlignment="1" pivotButton="0" quotePrefix="0" xfId="0">
      <alignment horizontal="center" vertical="top"/>
    </xf>
    <xf numFmtId="0" fontId="5" fillId="0" borderId="0" applyAlignment="1" pivotButton="0" quotePrefix="0" xfId="0">
      <alignment vertical="top" wrapText="1"/>
    </xf>
    <xf numFmtId="0" fontId="6" fillId="3" borderId="2" pivotButton="0" quotePrefix="0" xfId="0"/>
    <xf numFmtId="0" fontId="5" fillId="0" borderId="0" applyAlignment="1" pivotButton="0" quotePrefix="0" xfId="0">
      <alignment vertical="center"/>
    </xf>
    <xf numFmtId="0" fontId="6" fillId="4" borderId="2" pivotButton="0" quotePrefix="0" xfId="0"/>
    <xf numFmtId="0" fontId="7" fillId="5" borderId="0" applyAlignment="1" pivotButton="0" quotePrefix="0" xfId="0">
      <alignment vertical="top" wrapText="1"/>
    </xf>
    <xf numFmtId="0" fontId="0" fillId="5" borderId="0" pivotButton="0" quotePrefix="0" xfId="0"/>
    <xf numFmtId="0" fontId="8" fillId="0" borderId="0" pivotButton="0" quotePrefix="0" xfId="0"/>
    <xf numFmtId="0" fontId="9" fillId="0" borderId="0" applyAlignment="1" pivotButton="0" quotePrefix="0" xfId="0">
      <alignment vertical="top" wrapText="1"/>
    </xf>
    <xf numFmtId="0" fontId="6" fillId="0" borderId="0" applyAlignment="1" pivotButton="0" quotePrefix="0" xfId="0">
      <alignment vertical="center"/>
    </xf>
    <xf numFmtId="1" fontId="5" fillId="3" borderId="2" applyAlignment="1" pivotButton="0" quotePrefix="0" xfId="0">
      <alignment horizontal="left" vertical="center"/>
    </xf>
    <xf numFmtId="1" fontId="6" fillId="4" borderId="2" applyAlignment="1" pivotButton="0" quotePrefix="0" xfId="0">
      <alignment vertical="center"/>
    </xf>
    <xf numFmtId="0" fontId="9" fillId="0" borderId="0" applyAlignment="1" pivotButton="0" quotePrefix="0" xfId="0">
      <alignment vertical="center" wrapText="1"/>
    </xf>
    <xf numFmtId="0" fontId="5" fillId="3" borderId="2" applyAlignment="1" pivotButton="0" quotePrefix="0" xfId="0">
      <alignment horizontal="left" vertical="center"/>
    </xf>
    <xf numFmtId="0" fontId="0" fillId="0" borderId="5" pivotButton="0" quotePrefix="0" xfId="0"/>
    <xf numFmtId="0" fontId="0" fillId="0" borderId="6" pivotButton="0" quotePrefix="0" xfId="0"/>
    <xf numFmtId="0" fontId="10" fillId="2" borderId="2" applyAlignment="1" pivotButton="0" quotePrefix="0" xfId="0">
      <alignment horizontal="center" vertical="center" wrapText="1"/>
    </xf>
    <xf numFmtId="0" fontId="11" fillId="2" borderId="0" pivotButton="0" quotePrefix="0" xfId="0"/>
    <xf numFmtId="164" fontId="5" fillId="3" borderId="2" applyAlignment="1" pivotButton="0" quotePrefix="0" xfId="0">
      <alignment horizontal="right" vertical="center"/>
    </xf>
    <xf numFmtId="164" fontId="12" fillId="4" borderId="2" applyAlignment="1" pivotButton="0" quotePrefix="0" xfId="0">
      <alignment vertical="center"/>
    </xf>
    <xf numFmtId="0" fontId="6" fillId="0" borderId="2" applyAlignment="1" pivotButton="0" quotePrefix="0" xfId="0">
      <alignment vertical="center"/>
    </xf>
    <xf numFmtId="164" fontId="13" fillId="4" borderId="2" applyAlignment="1" pivotButton="0" quotePrefix="0" xfId="0">
      <alignment vertical="center"/>
    </xf>
    <xf numFmtId="0" fontId="14" fillId="0" borderId="0" pivotButton="0" quotePrefix="0" xfId="0"/>
    <xf numFmtId="0" fontId="15" fillId="0" borderId="2" applyAlignment="1" pivotButton="0" quotePrefix="0" xfId="0">
      <alignment vertical="center"/>
    </xf>
    <xf numFmtId="164" fontId="15" fillId="4" borderId="2" applyAlignment="1" pivotButton="0" quotePrefix="0" xfId="0">
      <alignment vertical="center"/>
    </xf>
    <xf numFmtId="0" fontId="16" fillId="0" borderId="2" applyAlignment="1" pivotButton="0" quotePrefix="0" xfId="0">
      <alignment vertical="center"/>
    </xf>
    <xf numFmtId="165" fontId="6" fillId="4" borderId="2" applyAlignment="1" pivotButton="0" quotePrefix="0" xfId="0">
      <alignment vertical="center"/>
    </xf>
    <xf numFmtId="0" fontId="13" fillId="4" borderId="2" applyAlignment="1" pivotButton="0" quotePrefix="0" xfId="0">
      <alignment vertical="center" wrapText="1"/>
    </xf>
    <xf numFmtId="0" fontId="12" fillId="4" borderId="2" applyAlignment="1" pivotButton="0" quotePrefix="0" xfId="0">
      <alignment vertical="center" wrapText="1"/>
    </xf>
    <xf numFmtId="0" fontId="17" fillId="0" borderId="0" pivotButton="0" quotePrefix="0" xfId="0"/>
    <xf numFmtId="164" fontId="5" fillId="4" borderId="2" applyAlignment="1" pivotButton="0" quotePrefix="0" xfId="0">
      <alignment vertical="center"/>
    </xf>
    <xf numFmtId="0" fontId="12" fillId="0" borderId="2" applyAlignment="1" pivotButton="0" quotePrefix="0" xfId="0">
      <alignment vertical="center"/>
    </xf>
    <xf numFmtId="1" fontId="5" fillId="4" borderId="2" applyAlignment="1" pivotButton="0" quotePrefix="0" xfId="0">
      <alignment vertical="center"/>
    </xf>
    <xf numFmtId="9" fontId="5" fillId="4" borderId="2" applyAlignment="1" pivotButton="0" quotePrefix="0" xfId="0">
      <alignment vertical="center"/>
    </xf>
    <xf numFmtId="0" fontId="7" fillId="0" borderId="2" applyAlignment="1" pivotButton="0" quotePrefix="0" xfId="0">
      <alignment vertical="center"/>
    </xf>
    <xf numFmtId="9" fontId="12" fillId="4" borderId="2" applyAlignment="1" pivotButton="0" quotePrefix="0" xfId="0">
      <alignment horizontal="center" vertical="center"/>
    </xf>
    <xf numFmtId="164" fontId="6" fillId="4" borderId="2" applyAlignment="1" pivotButton="0" quotePrefix="0" xfId="0">
      <alignment vertical="center"/>
    </xf>
    <xf numFmtId="0" fontId="5" fillId="3" borderId="2" applyAlignment="1" pivotButton="0" quotePrefix="0" xfId="0">
      <alignment vertical="top" wrapText="1"/>
    </xf>
    <xf numFmtId="0" fontId="0" fillId="0" borderId="3" pivotButton="0" quotePrefix="0" xfId="0"/>
    <xf numFmtId="0" fontId="0" fillId="0" borderId="4"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xf numFmtId="0" fontId="0" fillId="0" borderId="11" pivotButton="0" quotePrefix="0" xfId="0"/>
  </cellXfs>
  <cellStyles count="1">
    <cellStyle name="Normal" xfId="0" builtinId="0" hidden="0"/>
  </cellStyles>
  <dxfs count="1">
    <dxf>
      <font>
        <name val="Arial"/>
        <b val="1"/>
        <color rgb="009A341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Actual income vs. expenses by month</a:t>
            </a:r>
          </a:p>
        </rich>
      </tx>
    </title>
    <plotArea>
      <barChart>
        <barDir val="col"/>
        <grouping val="clustered"/>
        <ser>
          <idx val="0"/>
          <order val="0"/>
          <tx>
            <strRef>
              <f>'Summary'!I5</f>
            </strRef>
          </tx>
          <spPr>
            <a:solidFill xmlns:a="http://schemas.openxmlformats.org/drawingml/2006/main">
              <a:srgbClr val="0F6B5C"/>
            </a:solidFill>
            <a:ln xmlns:a="http://schemas.openxmlformats.org/drawingml/2006/main">
              <a:prstDash val="solid"/>
            </a:ln>
          </spPr>
          <cat>
            <numRef>
              <f>'Summary'!$H$6:$H$17</f>
            </numRef>
          </cat>
          <val>
            <numRef>
              <f>'Summary'!$I$6:$I$17</f>
            </numRef>
          </val>
        </ser>
        <ser>
          <idx val="1"/>
          <order val="1"/>
          <tx>
            <strRef>
              <f>'Summary'!J5</f>
            </strRef>
          </tx>
          <spPr>
            <a:solidFill xmlns:a="http://schemas.openxmlformats.org/drawingml/2006/main">
              <a:srgbClr val="D9A441"/>
            </a:solidFill>
            <a:ln xmlns:a="http://schemas.openxmlformats.org/drawingml/2006/main">
              <a:prstDash val="solid"/>
            </a:ln>
          </spPr>
          <cat>
            <numRef>
              <f>'Summary'!$H$6:$H$17</f>
            </numRef>
          </cat>
          <val>
            <numRef>
              <f>'Summary'!$J$6:$J$17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Actual income vs. expenses by month</a:t>
            </a:r>
          </a:p>
        </rich>
      </tx>
    </title>
    <plotArea>
      <barChart>
        <barDir val="col"/>
        <grouping val="clustered"/>
        <ser>
          <idx val="0"/>
          <order val="0"/>
          <tx>
            <strRef>
              <f>'Example – Summary'!I5</f>
            </strRef>
          </tx>
          <spPr>
            <a:solidFill xmlns:a="http://schemas.openxmlformats.org/drawingml/2006/main">
              <a:srgbClr val="0F6B5C"/>
            </a:solidFill>
            <a:ln xmlns:a="http://schemas.openxmlformats.org/drawingml/2006/main">
              <a:prstDash val="solid"/>
            </a:ln>
          </spPr>
          <cat>
            <numRef>
              <f>'Example – Summary'!$H$6:$H$17</f>
            </numRef>
          </cat>
          <val>
            <numRef>
              <f>'Example – Summary'!$I$6:$I$17</f>
            </numRef>
          </val>
        </ser>
        <ser>
          <idx val="1"/>
          <order val="1"/>
          <tx>
            <strRef>
              <f>'Example – Summary'!J5</f>
            </strRef>
          </tx>
          <spPr>
            <a:solidFill xmlns:a="http://schemas.openxmlformats.org/drawingml/2006/main">
              <a:srgbClr val="D9A441"/>
            </a:solidFill>
            <a:ln xmlns:a="http://schemas.openxmlformats.org/drawingml/2006/main">
              <a:prstDash val="solid"/>
            </a:ln>
          </spPr>
          <cat>
            <numRef>
              <f>'Example – Summary'!$H$6:$H$17</f>
            </numRef>
          </cat>
          <val>
            <numRef>
              <f>'Example – Summary'!$J$6:$J$17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7</col>
      <colOff>0</colOff>
      <row>18</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7</col>
      <colOff>0</colOff>
      <row>18</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_rels/sheet6.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0F6B5C"/>
    <outlinePr summaryBelow="1" summaryRight="1"/>
    <pageSetUpPr fitToPage="1"/>
  </sheetPr>
  <dimension ref="A1:H30"/>
  <sheetViews>
    <sheetView showGridLines="0" workbookViewId="0">
      <selection activeCell="A1" sqref="A1"/>
    </sheetView>
  </sheetViews>
  <sheetFormatPr baseColWidth="8" defaultRowHeight="15"/>
  <cols>
    <col width="2" customWidth="1" min="1" max="1"/>
    <col width="4" customWidth="1" min="2" max="2"/>
    <col width="18" customWidth="1" min="3" max="3"/>
    <col width="18" customWidth="1" min="4" max="4"/>
    <col width="18" customWidth="1" min="5" max="5"/>
    <col width="18" customWidth="1" min="6" max="6"/>
    <col width="18" customWidth="1" min="7" max="7"/>
    <col width="18" customWidth="1" min="8" max="8"/>
  </cols>
  <sheetData>
    <row r="1" ht="30" customHeight="1">
      <c r="A1" s="1" t="inlineStr">
        <is>
          <t>RetireTally · Retirement Budget</t>
        </is>
      </c>
      <c r="B1" s="2" t="n"/>
      <c r="C1" s="2" t="n"/>
      <c r="D1" s="2" t="n"/>
      <c r="E1" s="2" t="n"/>
      <c r="F1" s="2" t="n"/>
      <c r="G1" s="2" t="n"/>
      <c r="H1" s="2" t="n"/>
    </row>
    <row r="2" ht="30" customHeight="1">
      <c r="A2" s="3" t="inlineStr">
        <is>
          <t>A simple monthly budget for retirement: money coming in (Social Security, pensions, withdrawals, other) against money going out, with a monthly surplus or shortfall and a yearly rollup. Information and record-keeping only. Not financial advice.</t>
        </is>
      </c>
    </row>
    <row r="4" ht="20" customHeight="1">
      <c r="B4" s="4" t="inlineStr">
        <is>
          <t>How to use this workbook (about 15 minutes)</t>
        </is>
      </c>
      <c r="C4" s="5" t="n"/>
      <c r="D4" s="5" t="n"/>
      <c r="E4" s="5" t="n"/>
      <c r="F4" s="5" t="n"/>
      <c r="G4" s="5" t="n"/>
      <c r="H4" s="5" t="n"/>
    </row>
    <row r="5" ht="30" customHeight="1">
      <c r="B5" s="6" t="inlineStr">
        <is>
          <t>1</t>
        </is>
      </c>
      <c r="C5" s="7" t="inlineStr">
        <is>
          <t>Open the Budget tab and type the budget year. Then, in the “Planned per month” column, type what you expect each month for each income and expense line. Skip lines that don't apply; rename any line by typing over its name.</t>
        </is>
      </c>
    </row>
    <row r="6" ht="45" customHeight="1">
      <c r="B6" s="6" t="inlineStr">
        <is>
          <t>2</t>
        </is>
      </c>
      <c r="C6" s="7" t="inlineStr">
        <is>
          <t>Bills that don't come monthly (car registration, insurance paid yearly, holidays, property tax paid twice a year): list them on the Irregular tab instead. Their monthly set-aside flows into the budget automatically, so don't list them twice.</t>
        </is>
      </c>
    </row>
    <row r="7" ht="16" customHeight="1">
      <c r="B7" s="6" t="inlineStr">
        <is>
          <t>3</t>
        </is>
      </c>
      <c r="C7" s="7" t="inlineStr">
        <is>
          <t>The surplus/shortfall row shows planned income minus planned expenses for a month and for the year.</t>
        </is>
      </c>
    </row>
    <row r="8" ht="30" customHeight="1">
      <c r="B8" s="6" t="inlineStr">
        <is>
          <t>4</t>
        </is>
      </c>
      <c r="C8" s="7" t="inlineStr">
        <is>
          <t>As each month ends, type what actually came in and went out in that month's column. Year-to-date totals, monthly averages, and “vs. plan” fill in for you.</t>
        </is>
      </c>
    </row>
    <row r="9" ht="30" customHeight="1">
      <c r="B9" s="6" t="inlineStr">
        <is>
          <t>5</t>
        </is>
      </c>
      <c r="C9" s="7" t="inlineStr">
        <is>
          <t>The Summary tab shows the big picture: planned vs. actual, spending by category, months with a shortfall, and a chart. Use the notes box there for anything you want to remember.</t>
        </is>
      </c>
    </row>
    <row r="10" ht="16" customHeight="1">
      <c r="B10" s="6" t="inlineStr">
        <is>
          <t>6</t>
        </is>
      </c>
      <c r="C10" s="7" t="inlineStr">
        <is>
          <t>Want to see it filled in? Look at the Example tab (fictional numbers).</t>
        </is>
      </c>
    </row>
    <row r="12" ht="20" customHeight="1">
      <c r="B12" s="4" t="inlineStr">
        <is>
          <t>Color key</t>
        </is>
      </c>
      <c r="C12" s="5" t="n"/>
      <c r="D12" s="5" t="n"/>
      <c r="E12" s="5" t="n"/>
      <c r="F12" s="5" t="n"/>
      <c r="G12" s="5" t="n"/>
      <c r="H12" s="5" t="n"/>
    </row>
    <row r="13">
      <c r="C13" s="8" t="inlineStr">
        <is>
          <t>Yellow</t>
        </is>
      </c>
      <c r="D13" s="9" t="inlineStr">
        <is>
          <t>You type here.</t>
        </is>
      </c>
    </row>
    <row r="14">
      <c r="C14" s="10" t="inlineStr">
        <is>
          <t>Green</t>
        </is>
      </c>
      <c r="D14" s="9" t="inlineStr">
        <is>
          <t>Calculated for you. Please don't type over these cells.</t>
        </is>
      </c>
    </row>
    <row r="16" ht="20" customHeight="1">
      <c r="B16" s="4" t="inlineStr">
        <is>
          <t>Tips for an accurate budget</t>
        </is>
      </c>
      <c r="C16" s="5" t="n"/>
      <c r="D16" s="5" t="n"/>
      <c r="E16" s="5" t="n"/>
      <c r="F16" s="5" t="n"/>
      <c r="G16" s="5" t="n"/>
      <c r="H16" s="5" t="n"/>
    </row>
    <row r="17" ht="45" customHeight="1">
      <c r="B17" s="6" t="inlineStr">
        <is>
          <t>•</t>
        </is>
      </c>
      <c r="C17" s="7" t="inlineStr">
        <is>
          <t>Social Security and Medicare: if your Part B premium comes out of your Social Security check, either enter Social Security as the gross amount and list Part B under Healthcare, or enter the net deposit and leave Part B blank. Don't do both. The Budget tab has a reminder setting for this.</t>
        </is>
      </c>
    </row>
    <row r="18" ht="30" customHeight="1">
      <c r="B18" s="6" t="inlineStr">
        <is>
          <t>•</t>
        </is>
      </c>
      <c r="C18" s="7" t="inlineStr">
        <is>
          <t>Taxes: if tax is withheld from your pension, IRA withdrawals, or Social Security, entering the after-tax deposit keeps things simple. If you pay estimated taxes instead, list them under Insurance &amp; taxes.</t>
        </is>
      </c>
    </row>
    <row r="19" ht="30" customHeight="1">
      <c r="B19" s="6" t="inlineStr">
        <is>
          <t>•</t>
        </is>
      </c>
      <c r="C19" s="7" t="inlineStr">
        <is>
          <t>Withdrawals: enter what you actually move from savings to spend, including any required minimum distributions (RMDs). RetireTally's free RMD Worksheet can help you track those.</t>
        </is>
      </c>
    </row>
    <row r="20" ht="30" customHeight="1">
      <c r="B20" s="6" t="inlineStr">
        <is>
          <t>•</t>
        </is>
      </c>
      <c r="C20" s="7" t="inlineStr">
        <is>
          <t>Healthcare: RetireTally's free Medicare Costs Tracker logs premiums and out-of-pocket costs month by month. Its monthly average makes a good “planned” figure here.</t>
        </is>
      </c>
    </row>
    <row r="22" ht="20" customHeight="1">
      <c r="B22" s="4" t="inlineStr">
        <is>
          <t>Working before full retirement age? An earnings-test note</t>
        </is>
      </c>
      <c r="C22" s="5" t="n"/>
      <c r="D22" s="5" t="n"/>
      <c r="E22" s="5" t="n"/>
      <c r="F22" s="5" t="n"/>
      <c r="G22" s="5" t="n"/>
      <c r="H22" s="5" t="n"/>
    </row>
    <row r="23" ht="72" customHeight="1">
      <c r="C23" s="11" t="inlineStr">
        <is>
          <t>If you're collecting Social Security before your full retirement age and still working, Social Security's earnings test may hold back some benefits if your earnings go over the yearly limit ($24,480 in 2026, or $65,160 in the year you reach full retirement age, counting only months before that). That could change your Social Security line for some months. RetireTally's free calculator explains how it works: https://retiretally.com/social-security-earnings-test-calculator/</t>
        </is>
      </c>
      <c r="D23" s="12" t="n"/>
      <c r="E23" s="12" t="n"/>
      <c r="F23" s="12" t="n"/>
      <c r="G23" s="12" t="n"/>
      <c r="H23" s="12" t="n"/>
    </row>
    <row r="25" ht="20" customHeight="1">
      <c r="B25" s="4" t="inlineStr">
        <is>
          <t>Sources</t>
        </is>
      </c>
      <c r="C25" s="5" t="n"/>
      <c r="D25" s="5" t="n"/>
      <c r="E25" s="5" t="n"/>
      <c r="F25" s="5" t="n"/>
      <c r="G25" s="5" t="n"/>
      <c r="H25" s="5" t="n"/>
    </row>
    <row r="26">
      <c r="B26" s="13" t="inlineStr">
        <is>
          <t>SSA: Exempt Amounts Under the Earnings Test (2026 limits): https://www.ssa.gov/oact/cola/rtea.html</t>
        </is>
      </c>
    </row>
    <row r="27">
      <c r="B27" s="13" t="inlineStr">
        <is>
          <t>SSA: Receiving Benefits While Working: https://www.ssa.gov/benefits/retirement/planner/whileworking.html</t>
        </is>
      </c>
    </row>
    <row r="28">
      <c r="B28" s="13" t="inlineStr">
        <is>
          <t>Medicare.gov: Costs (2026 Part B standard premium $202.90): https://www.medicare.gov/basics/costs/medicare-costs</t>
        </is>
      </c>
    </row>
    <row r="30" ht="46" customHeight="1">
      <c r="B30" s="14" t="inlineStr">
        <is>
          <t>RetireTally is an independent publisher and is not affiliated with, endorsed by, or connected to the Social Security Administration, Medicare, the IRS, or any government agency. This budget sheet is for general information and personal record-keeping only. It is not financial, tax, legal, or investment advice, and it doesn't tell you how much you can safely spend or withdraw.</t>
        </is>
      </c>
    </row>
  </sheetData>
  <mergeCells count="13">
    <mergeCell ref="C6:H6"/>
    <mergeCell ref="C10:H10"/>
    <mergeCell ref="C19:H19"/>
    <mergeCell ref="C5:H5"/>
    <mergeCell ref="A2:H2"/>
    <mergeCell ref="C9:H9"/>
    <mergeCell ref="C23:H23"/>
    <mergeCell ref="B30:H30"/>
    <mergeCell ref="C8:H8"/>
    <mergeCell ref="C18:H18"/>
    <mergeCell ref="C17:H17"/>
    <mergeCell ref="C7:H7"/>
    <mergeCell ref="C20:H20"/>
  </mergeCells>
  <printOptions horizontalCentered="1"/>
  <pageMargins left="0.4" right="0.4" top="1" bottom="1" header="0.5" footer="0.5"/>
  <pageSetup orientation="portrait" fitToHeight="0" fitToWidth="1"/>
</worksheet>
</file>

<file path=xl/worksheets/sheet2.xml><?xml version="1.0" encoding="utf-8"?>
<worksheet xmlns="http://schemas.openxmlformats.org/spreadsheetml/2006/main">
  <sheetPr>
    <tabColor rgb="000F6B5C"/>
    <outlinePr summaryBelow="1" summaryRight="1"/>
    <pageSetUpPr fitToPage="1"/>
  </sheetPr>
  <dimension ref="A1:T89"/>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2" customWidth="1" min="1" max="1"/>
    <col width="40" customWidth="1" min="2" max="2"/>
    <col width="12" customWidth="1" min="3" max="3"/>
    <col width="12"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2" customWidth="1" min="17" max="17"/>
    <col width="11" customWidth="1" min="18" max="18"/>
    <col width="12" customWidth="1" min="19" max="19"/>
    <col width="30" customWidth="1" min="20" max="20"/>
  </cols>
  <sheetData>
    <row r="1" ht="30" customHeight="1">
      <c r="A1" s="1">
        <f>"RetireTally · Retirement Budget · "&amp;$C$4</f>
        <v/>
      </c>
      <c r="B1" s="2" t="n"/>
      <c r="C1" s="2" t="n"/>
      <c r="D1" s="2" t="n"/>
      <c r="E1" s="2" t="n"/>
      <c r="F1" s="2" t="n"/>
      <c r="G1" s="2" t="n"/>
      <c r="H1" s="2" t="n"/>
      <c r="I1" s="2" t="n"/>
      <c r="J1" s="2" t="n"/>
      <c r="K1" s="2" t="n"/>
      <c r="L1" s="2" t="n"/>
      <c r="M1" s="2" t="n"/>
      <c r="N1" s="2" t="n"/>
      <c r="O1" s="2" t="n"/>
      <c r="P1" s="2" t="n"/>
      <c r="Q1" s="2" t="n"/>
      <c r="R1" s="2" t="n"/>
      <c r="S1" s="2" t="n"/>
      <c r="T1" s="2" t="n"/>
    </row>
    <row r="2" ht="30" customHeight="1">
      <c r="A2" s="3" t="inlineStr">
        <is>
          <t>Yellow cells are yours to fill in. Green cells calculate automatically. Type over any line name to rename it. Amounts are per month.</t>
        </is>
      </c>
    </row>
    <row r="4">
      <c r="B4" s="15" t="inlineStr">
        <is>
          <t>Budget year</t>
        </is>
      </c>
      <c r="C4" s="16" t="n">
        <v>2026</v>
      </c>
    </row>
    <row r="5">
      <c r="B5" s="15" t="inlineStr">
        <is>
          <t>Months with actual numbers so far</t>
        </is>
      </c>
      <c r="C5" s="17">
        <f>SUM(E89:P89)</f>
        <v/>
      </c>
      <c r="D5" s="18" t="inlineStr">
        <is>
          <t>Counts months where you've typed any actual number. Averages and “vs. plan” use this.</t>
        </is>
      </c>
    </row>
    <row r="6">
      <c r="B6" s="15" t="inlineStr">
        <is>
          <t>Social Security is entered as…</t>
        </is>
      </c>
      <c r="C6" s="19" t="inlineStr">
        <is>
          <t>Gross (Part B listed under Healthcare)</t>
        </is>
      </c>
      <c r="D6" s="20" t="n"/>
      <c r="E6" s="20" t="n"/>
      <c r="F6" s="20" t="n"/>
      <c r="G6" s="20" t="n"/>
      <c r="H6" s="21" t="n"/>
    </row>
    <row r="8" ht="34" customHeight="1">
      <c r="B8" s="22" t="inlineStr">
        <is>
          <t>Category</t>
        </is>
      </c>
      <c r="C8" s="22" t="inlineStr">
        <is>
          <t>Planned
per month</t>
        </is>
      </c>
      <c r="D8" s="22" t="inlineStr">
        <is>
          <t>Planned
per year</t>
        </is>
      </c>
      <c r="E8" s="22" t="inlineStr">
        <is>
          <t>Jan</t>
        </is>
      </c>
      <c r="F8" s="22" t="inlineStr">
        <is>
          <t>Feb</t>
        </is>
      </c>
      <c r="G8" s="22" t="inlineStr">
        <is>
          <t>Mar</t>
        </is>
      </c>
      <c r="H8" s="22" t="inlineStr">
        <is>
          <t>Apr</t>
        </is>
      </c>
      <c r="I8" s="22" t="inlineStr">
        <is>
          <t>May</t>
        </is>
      </c>
      <c r="J8" s="22" t="inlineStr">
        <is>
          <t>Jun</t>
        </is>
      </c>
      <c r="K8" s="22" t="inlineStr">
        <is>
          <t>Jul</t>
        </is>
      </c>
      <c r="L8" s="22" t="inlineStr">
        <is>
          <t>Aug</t>
        </is>
      </c>
      <c r="M8" s="22" t="inlineStr">
        <is>
          <t>Sep</t>
        </is>
      </c>
      <c r="N8" s="22" t="inlineStr">
        <is>
          <t>Oct</t>
        </is>
      </c>
      <c r="O8" s="22" t="inlineStr">
        <is>
          <t>Nov</t>
        </is>
      </c>
      <c r="P8" s="22" t="inlineStr">
        <is>
          <t>Dec</t>
        </is>
      </c>
      <c r="Q8" s="22" t="inlineStr">
        <is>
          <t>Actual
year to date</t>
        </is>
      </c>
      <c r="R8" s="22" t="inlineStr">
        <is>
          <t>Actual
monthly avg</t>
        </is>
      </c>
      <c r="S8" s="22" t="inlineStr">
        <is>
          <t>Actual vs.
plan so far</t>
        </is>
      </c>
      <c r="T8" s="22" t="inlineStr">
        <is>
          <t>Notes</t>
        </is>
      </c>
    </row>
    <row r="9">
      <c r="B9" s="23" t="inlineStr">
        <is>
          <t>MONEY COMING IN</t>
        </is>
      </c>
      <c r="C9" s="2" t="n"/>
      <c r="D9" s="2" t="n"/>
      <c r="E9" s="2" t="n"/>
      <c r="F9" s="2" t="n"/>
      <c r="G9" s="2" t="n"/>
      <c r="H9" s="2" t="n"/>
      <c r="I9" s="2" t="n"/>
      <c r="J9" s="2" t="n"/>
      <c r="K9" s="2" t="n"/>
      <c r="L9" s="2" t="n"/>
      <c r="M9" s="2" t="n"/>
      <c r="N9" s="2" t="n"/>
      <c r="O9" s="2" t="n"/>
      <c r="P9" s="2" t="n"/>
      <c r="Q9" s="2" t="n"/>
      <c r="R9" s="2" t="n"/>
      <c r="S9" s="2" t="n"/>
      <c r="T9" s="2" t="n"/>
    </row>
    <row r="10">
      <c r="B10" s="19" t="inlineStr">
        <is>
          <t>Social Security – you</t>
        </is>
      </c>
      <c r="C10" s="24" t="n"/>
      <c r="D10" s="25">
        <f>IF(ISNUMBER(C10),C10*12,"")</f>
        <v/>
      </c>
      <c r="E10" s="24" t="n"/>
      <c r="F10" s="24" t="n"/>
      <c r="G10" s="24" t="n"/>
      <c r="H10" s="24" t="n"/>
      <c r="I10" s="24" t="n"/>
      <c r="J10" s="24" t="n"/>
      <c r="K10" s="24" t="n"/>
      <c r="L10" s="24" t="n"/>
      <c r="M10" s="24" t="n"/>
      <c r="N10" s="24" t="n"/>
      <c r="O10" s="24" t="n"/>
      <c r="P10" s="24" t="n"/>
      <c r="Q10" s="25">
        <f>SUM(E10:P10)</f>
        <v/>
      </c>
      <c r="R10" s="25">
        <f>IF($C$5=0,"",Q10/$C$5)</f>
        <v/>
      </c>
      <c r="S10" s="25">
        <f>IF($C$5=0,"",Q10-N(C10)*$C$5)</f>
        <v/>
      </c>
      <c r="T10" s="19" t="n"/>
    </row>
    <row r="11">
      <c r="B11" s="19" t="inlineStr">
        <is>
          <t>Social Security – spouse</t>
        </is>
      </c>
      <c r="C11" s="24" t="n"/>
      <c r="D11" s="25">
        <f>IF(ISNUMBER(C11),C11*12,"")</f>
        <v/>
      </c>
      <c r="E11" s="24" t="n"/>
      <c r="F11" s="24" t="n"/>
      <c r="G11" s="24" t="n"/>
      <c r="H11" s="24" t="n"/>
      <c r="I11" s="24" t="n"/>
      <c r="J11" s="24" t="n"/>
      <c r="K11" s="24" t="n"/>
      <c r="L11" s="24" t="n"/>
      <c r="M11" s="24" t="n"/>
      <c r="N11" s="24" t="n"/>
      <c r="O11" s="24" t="n"/>
      <c r="P11" s="24" t="n"/>
      <c r="Q11" s="25">
        <f>SUM(E11:P11)</f>
        <v/>
      </c>
      <c r="R11" s="25">
        <f>IF($C$5=0,"",Q11/$C$5)</f>
        <v/>
      </c>
      <c r="S11" s="25">
        <f>IF($C$5=0,"",Q11-N(C11)*$C$5)</f>
        <v/>
      </c>
      <c r="T11" s="19" t="n"/>
    </row>
    <row r="12">
      <c r="B12" s="19" t="inlineStr">
        <is>
          <t>Pension(s)</t>
        </is>
      </c>
      <c r="C12" s="24" t="n"/>
      <c r="D12" s="25">
        <f>IF(ISNUMBER(C12),C12*12,"")</f>
        <v/>
      </c>
      <c r="E12" s="24" t="n"/>
      <c r="F12" s="24" t="n"/>
      <c r="G12" s="24" t="n"/>
      <c r="H12" s="24" t="n"/>
      <c r="I12" s="24" t="n"/>
      <c r="J12" s="24" t="n"/>
      <c r="K12" s="24" t="n"/>
      <c r="L12" s="24" t="n"/>
      <c r="M12" s="24" t="n"/>
      <c r="N12" s="24" t="n"/>
      <c r="O12" s="24" t="n"/>
      <c r="P12" s="24" t="n"/>
      <c r="Q12" s="25">
        <f>SUM(E12:P12)</f>
        <v/>
      </c>
      <c r="R12" s="25">
        <f>IF($C$5=0,"",Q12/$C$5)</f>
        <v/>
      </c>
      <c r="S12" s="25">
        <f>IF($C$5=0,"",Q12-N(C12)*$C$5)</f>
        <v/>
      </c>
      <c r="T12" s="19" t="n"/>
    </row>
    <row r="13">
      <c r="B13" s="19" t="inlineStr">
        <is>
          <t>Annuity income</t>
        </is>
      </c>
      <c r="C13" s="24" t="n"/>
      <c r="D13" s="25">
        <f>IF(ISNUMBER(C13),C13*12,"")</f>
        <v/>
      </c>
      <c r="E13" s="24" t="n"/>
      <c r="F13" s="24" t="n"/>
      <c r="G13" s="24" t="n"/>
      <c r="H13" s="24" t="n"/>
      <c r="I13" s="24" t="n"/>
      <c r="J13" s="24" t="n"/>
      <c r="K13" s="24" t="n"/>
      <c r="L13" s="24" t="n"/>
      <c r="M13" s="24" t="n"/>
      <c r="N13" s="24" t="n"/>
      <c r="O13" s="24" t="n"/>
      <c r="P13" s="24" t="n"/>
      <c r="Q13" s="25">
        <f>SUM(E13:P13)</f>
        <v/>
      </c>
      <c r="R13" s="25">
        <f>IF($C$5=0,"",Q13/$C$5)</f>
        <v/>
      </c>
      <c r="S13" s="25">
        <f>IF($C$5=0,"",Q13-N(C13)*$C$5)</f>
        <v/>
      </c>
      <c r="T13" s="19" t="n"/>
    </row>
    <row r="14">
      <c r="B14" s="19" t="inlineStr">
        <is>
          <t>IRA / 401(k) withdrawals (including RMDs)</t>
        </is>
      </c>
      <c r="C14" s="24" t="n"/>
      <c r="D14" s="25">
        <f>IF(ISNUMBER(C14),C14*12,"")</f>
        <v/>
      </c>
      <c r="E14" s="24" t="n"/>
      <c r="F14" s="24" t="n"/>
      <c r="G14" s="24" t="n"/>
      <c r="H14" s="24" t="n"/>
      <c r="I14" s="24" t="n"/>
      <c r="J14" s="24" t="n"/>
      <c r="K14" s="24" t="n"/>
      <c r="L14" s="24" t="n"/>
      <c r="M14" s="24" t="n"/>
      <c r="N14" s="24" t="n"/>
      <c r="O14" s="24" t="n"/>
      <c r="P14" s="24" t="n"/>
      <c r="Q14" s="25">
        <f>SUM(E14:P14)</f>
        <v/>
      </c>
      <c r="R14" s="25">
        <f>IF($C$5=0,"",Q14/$C$5)</f>
        <v/>
      </c>
      <c r="S14" s="25">
        <f>IF($C$5=0,"",Q14-N(C14)*$C$5)</f>
        <v/>
      </c>
      <c r="T14" s="19" t="n"/>
    </row>
    <row r="15">
      <c r="B15" s="19" t="inlineStr">
        <is>
          <t>Other savings or investment withdrawals</t>
        </is>
      </c>
      <c r="C15" s="24" t="n"/>
      <c r="D15" s="25">
        <f>IF(ISNUMBER(C15),C15*12,"")</f>
        <v/>
      </c>
      <c r="E15" s="24" t="n"/>
      <c r="F15" s="24" t="n"/>
      <c r="G15" s="24" t="n"/>
      <c r="H15" s="24" t="n"/>
      <c r="I15" s="24" t="n"/>
      <c r="J15" s="24" t="n"/>
      <c r="K15" s="24" t="n"/>
      <c r="L15" s="24" t="n"/>
      <c r="M15" s="24" t="n"/>
      <c r="N15" s="24" t="n"/>
      <c r="O15" s="24" t="n"/>
      <c r="P15" s="24" t="n"/>
      <c r="Q15" s="25">
        <f>SUM(E15:P15)</f>
        <v/>
      </c>
      <c r="R15" s="25">
        <f>IF($C$5=0,"",Q15/$C$5)</f>
        <v/>
      </c>
      <c r="S15" s="25">
        <f>IF($C$5=0,"",Q15-N(C15)*$C$5)</f>
        <v/>
      </c>
      <c r="T15" s="19" t="n"/>
    </row>
    <row r="16">
      <c r="B16" s="19" t="inlineStr">
        <is>
          <t>Interest &amp; dividends you spend</t>
        </is>
      </c>
      <c r="C16" s="24" t="n"/>
      <c r="D16" s="25">
        <f>IF(ISNUMBER(C16),C16*12,"")</f>
        <v/>
      </c>
      <c r="E16" s="24" t="n"/>
      <c r="F16" s="24" t="n"/>
      <c r="G16" s="24" t="n"/>
      <c r="H16" s="24" t="n"/>
      <c r="I16" s="24" t="n"/>
      <c r="J16" s="24" t="n"/>
      <c r="K16" s="24" t="n"/>
      <c r="L16" s="24" t="n"/>
      <c r="M16" s="24" t="n"/>
      <c r="N16" s="24" t="n"/>
      <c r="O16" s="24" t="n"/>
      <c r="P16" s="24" t="n"/>
      <c r="Q16" s="25">
        <f>SUM(E16:P16)</f>
        <v/>
      </c>
      <c r="R16" s="25">
        <f>IF($C$5=0,"",Q16/$C$5)</f>
        <v/>
      </c>
      <c r="S16" s="25">
        <f>IF($C$5=0,"",Q16-N(C16)*$C$5)</f>
        <v/>
      </c>
      <c r="T16" s="19" t="n"/>
    </row>
    <row r="17">
      <c r="B17" s="19" t="inlineStr">
        <is>
          <t>Work / part-time earnings</t>
        </is>
      </c>
      <c r="C17" s="24" t="n"/>
      <c r="D17" s="25">
        <f>IF(ISNUMBER(C17),C17*12,"")</f>
        <v/>
      </c>
      <c r="E17" s="24" t="n"/>
      <c r="F17" s="24" t="n"/>
      <c r="G17" s="24" t="n"/>
      <c r="H17" s="24" t="n"/>
      <c r="I17" s="24" t="n"/>
      <c r="J17" s="24" t="n"/>
      <c r="K17" s="24" t="n"/>
      <c r="L17" s="24" t="n"/>
      <c r="M17" s="24" t="n"/>
      <c r="N17" s="24" t="n"/>
      <c r="O17" s="24" t="n"/>
      <c r="P17" s="24" t="n"/>
      <c r="Q17" s="25">
        <f>SUM(E17:P17)</f>
        <v/>
      </c>
      <c r="R17" s="25">
        <f>IF($C$5=0,"",Q17/$C$5)</f>
        <v/>
      </c>
      <c r="S17" s="25">
        <f>IF($C$5=0,"",Q17-N(C17)*$C$5)</f>
        <v/>
      </c>
      <c r="T17" s="19" t="n"/>
    </row>
    <row r="18">
      <c r="B18" s="19" t="inlineStr">
        <is>
          <t>Rental or business income</t>
        </is>
      </c>
      <c r="C18" s="24" t="n"/>
      <c r="D18" s="25">
        <f>IF(ISNUMBER(C18),C18*12,"")</f>
        <v/>
      </c>
      <c r="E18" s="24" t="n"/>
      <c r="F18" s="24" t="n"/>
      <c r="G18" s="24" t="n"/>
      <c r="H18" s="24" t="n"/>
      <c r="I18" s="24" t="n"/>
      <c r="J18" s="24" t="n"/>
      <c r="K18" s="24" t="n"/>
      <c r="L18" s="24" t="n"/>
      <c r="M18" s="24" t="n"/>
      <c r="N18" s="24" t="n"/>
      <c r="O18" s="24" t="n"/>
      <c r="P18" s="24" t="n"/>
      <c r="Q18" s="25">
        <f>SUM(E18:P18)</f>
        <v/>
      </c>
      <c r="R18" s="25">
        <f>IF($C$5=0,"",Q18/$C$5)</f>
        <v/>
      </c>
      <c r="S18" s="25">
        <f>IF($C$5=0,"",Q18-N(C18)*$C$5)</f>
        <v/>
      </c>
      <c r="T18" s="19" t="n"/>
    </row>
    <row r="19">
      <c r="B19" s="19" t="inlineStr">
        <is>
          <t>Other income</t>
        </is>
      </c>
      <c r="C19" s="24" t="n"/>
      <c r="D19" s="25">
        <f>IF(ISNUMBER(C19),C19*12,"")</f>
        <v/>
      </c>
      <c r="E19" s="24" t="n"/>
      <c r="F19" s="24" t="n"/>
      <c r="G19" s="24" t="n"/>
      <c r="H19" s="24" t="n"/>
      <c r="I19" s="24" t="n"/>
      <c r="J19" s="24" t="n"/>
      <c r="K19" s="24" t="n"/>
      <c r="L19" s="24" t="n"/>
      <c r="M19" s="24" t="n"/>
      <c r="N19" s="24" t="n"/>
      <c r="O19" s="24" t="n"/>
      <c r="P19" s="24" t="n"/>
      <c r="Q19" s="25">
        <f>SUM(E19:P19)</f>
        <v/>
      </c>
      <c r="R19" s="25">
        <f>IF($C$5=0,"",Q19/$C$5)</f>
        <v/>
      </c>
      <c r="S19" s="25">
        <f>IF($C$5=0,"",Q19-N(C19)*$C$5)</f>
        <v/>
      </c>
      <c r="T19" s="19" t="n"/>
    </row>
    <row r="20">
      <c r="B20" s="26" t="inlineStr">
        <is>
          <t>Total income</t>
        </is>
      </c>
      <c r="C20" s="27">
        <f>SUM(C10:C19)</f>
        <v/>
      </c>
      <c r="D20" s="27">
        <f>SUM(D10:D19)</f>
        <v/>
      </c>
      <c r="E20" s="27">
        <f>SUM(E10:E19)</f>
        <v/>
      </c>
      <c r="F20" s="27">
        <f>SUM(F10:F19)</f>
        <v/>
      </c>
      <c r="G20" s="27">
        <f>SUM(G10:G19)</f>
        <v/>
      </c>
      <c r="H20" s="27">
        <f>SUM(H10:H19)</f>
        <v/>
      </c>
      <c r="I20" s="27">
        <f>SUM(I10:I19)</f>
        <v/>
      </c>
      <c r="J20" s="27">
        <f>SUM(J10:J19)</f>
        <v/>
      </c>
      <c r="K20" s="27">
        <f>SUM(K10:K19)</f>
        <v/>
      </c>
      <c r="L20" s="27">
        <f>SUM(L10:L19)</f>
        <v/>
      </c>
      <c r="M20" s="27">
        <f>SUM(M10:M19)</f>
        <v/>
      </c>
      <c r="N20" s="27">
        <f>SUM(N10:N19)</f>
        <v/>
      </c>
      <c r="O20" s="27">
        <f>SUM(O10:O19)</f>
        <v/>
      </c>
      <c r="P20" s="27">
        <f>SUM(P10:P19)</f>
        <v/>
      </c>
      <c r="Q20" s="27">
        <f>SUM(Q10:Q19)</f>
        <v/>
      </c>
      <c r="R20" s="27">
        <f>IF($C$5=0,"",SUM(R10:R19))</f>
        <v/>
      </c>
      <c r="S20" s="27">
        <f>IF($C$5=0,"",SUM(S10:S19))</f>
        <v/>
      </c>
    </row>
    <row r="22">
      <c r="B22" s="23" t="inlineStr">
        <is>
          <t>MONEY GOING OUT</t>
        </is>
      </c>
      <c r="C22" s="2" t="n"/>
      <c r="D22" s="2" t="n"/>
      <c r="E22" s="2" t="n"/>
      <c r="F22" s="2" t="n"/>
      <c r="G22" s="2" t="n"/>
      <c r="H22" s="2" t="n"/>
      <c r="I22" s="2" t="n"/>
      <c r="J22" s="2" t="n"/>
      <c r="K22" s="2" t="n"/>
      <c r="L22" s="2" t="n"/>
      <c r="M22" s="2" t="n"/>
      <c r="N22" s="2" t="n"/>
      <c r="O22" s="2" t="n"/>
      <c r="P22" s="2" t="n"/>
      <c r="Q22" s="2" t="n"/>
      <c r="R22" s="2" t="n"/>
      <c r="S22" s="2" t="n"/>
      <c r="T22" s="2" t="n"/>
    </row>
    <row r="23">
      <c r="B23" s="28" t="inlineStr">
        <is>
          <t>Housing</t>
        </is>
      </c>
    </row>
    <row r="24">
      <c r="B24" s="19" t="inlineStr">
        <is>
          <t>Mortgage or rent</t>
        </is>
      </c>
      <c r="C24" s="24" t="n"/>
      <c r="D24" s="25">
        <f>IF(ISNUMBER(C24),C24*12,"")</f>
        <v/>
      </c>
      <c r="E24" s="24" t="n"/>
      <c r="F24" s="24" t="n"/>
      <c r="G24" s="24" t="n"/>
      <c r="H24" s="24" t="n"/>
      <c r="I24" s="24" t="n"/>
      <c r="J24" s="24" t="n"/>
      <c r="K24" s="24" t="n"/>
      <c r="L24" s="24" t="n"/>
      <c r="M24" s="24" t="n"/>
      <c r="N24" s="24" t="n"/>
      <c r="O24" s="24" t="n"/>
      <c r="P24" s="24" t="n"/>
      <c r="Q24" s="25">
        <f>SUM(E24:P24)</f>
        <v/>
      </c>
      <c r="R24" s="25">
        <f>IF($C$5=0,"",Q24/$C$5)</f>
        <v/>
      </c>
      <c r="S24" s="25">
        <f>IF($C$5=0,"",Q24-N(C24)*$C$5)</f>
        <v/>
      </c>
      <c r="T24" s="19" t="n"/>
    </row>
    <row r="25">
      <c r="B25" s="19" t="inlineStr">
        <is>
          <t>Property tax</t>
        </is>
      </c>
      <c r="C25" s="24" t="n"/>
      <c r="D25" s="25">
        <f>IF(ISNUMBER(C25),C25*12,"")</f>
        <v/>
      </c>
      <c r="E25" s="24" t="n"/>
      <c r="F25" s="24" t="n"/>
      <c r="G25" s="24" t="n"/>
      <c r="H25" s="24" t="n"/>
      <c r="I25" s="24" t="n"/>
      <c r="J25" s="24" t="n"/>
      <c r="K25" s="24" t="n"/>
      <c r="L25" s="24" t="n"/>
      <c r="M25" s="24" t="n"/>
      <c r="N25" s="24" t="n"/>
      <c r="O25" s="24" t="n"/>
      <c r="P25" s="24" t="n"/>
      <c r="Q25" s="25">
        <f>SUM(E25:P25)</f>
        <v/>
      </c>
      <c r="R25" s="25">
        <f>IF($C$5=0,"",Q25/$C$5)</f>
        <v/>
      </c>
      <c r="S25" s="25">
        <f>IF($C$5=0,"",Q25-N(C25)*$C$5)</f>
        <v/>
      </c>
      <c r="T25" s="19" t="n"/>
    </row>
    <row r="26">
      <c r="B26" s="19" t="inlineStr">
        <is>
          <t>Home or renters insurance</t>
        </is>
      </c>
      <c r="C26" s="24" t="n"/>
      <c r="D26" s="25">
        <f>IF(ISNUMBER(C26),C26*12,"")</f>
        <v/>
      </c>
      <c r="E26" s="24" t="n"/>
      <c r="F26" s="24" t="n"/>
      <c r="G26" s="24" t="n"/>
      <c r="H26" s="24" t="n"/>
      <c r="I26" s="24" t="n"/>
      <c r="J26" s="24" t="n"/>
      <c r="K26" s="24" t="n"/>
      <c r="L26" s="24" t="n"/>
      <c r="M26" s="24" t="n"/>
      <c r="N26" s="24" t="n"/>
      <c r="O26" s="24" t="n"/>
      <c r="P26" s="24" t="n"/>
      <c r="Q26" s="25">
        <f>SUM(E26:P26)</f>
        <v/>
      </c>
      <c r="R26" s="25">
        <f>IF($C$5=0,"",Q26/$C$5)</f>
        <v/>
      </c>
      <c r="S26" s="25">
        <f>IF($C$5=0,"",Q26-N(C26)*$C$5)</f>
        <v/>
      </c>
      <c r="T26" s="19" t="n"/>
    </row>
    <row r="27">
      <c r="B27" s="19" t="inlineStr">
        <is>
          <t>HOA / condo fees</t>
        </is>
      </c>
      <c r="C27" s="24" t="n"/>
      <c r="D27" s="25">
        <f>IF(ISNUMBER(C27),C27*12,"")</f>
        <v/>
      </c>
      <c r="E27" s="24" t="n"/>
      <c r="F27" s="24" t="n"/>
      <c r="G27" s="24" t="n"/>
      <c r="H27" s="24" t="n"/>
      <c r="I27" s="24" t="n"/>
      <c r="J27" s="24" t="n"/>
      <c r="K27" s="24" t="n"/>
      <c r="L27" s="24" t="n"/>
      <c r="M27" s="24" t="n"/>
      <c r="N27" s="24" t="n"/>
      <c r="O27" s="24" t="n"/>
      <c r="P27" s="24" t="n"/>
      <c r="Q27" s="25">
        <f>SUM(E27:P27)</f>
        <v/>
      </c>
      <c r="R27" s="25">
        <f>IF($C$5=0,"",Q27/$C$5)</f>
        <v/>
      </c>
      <c r="S27" s="25">
        <f>IF($C$5=0,"",Q27-N(C27)*$C$5)</f>
        <v/>
      </c>
      <c r="T27" s="19" t="n"/>
    </row>
    <row r="28">
      <c r="B28" s="19" t="inlineStr">
        <is>
          <t>Utilities (electric, gas, water)</t>
        </is>
      </c>
      <c r="C28" s="24" t="n"/>
      <c r="D28" s="25">
        <f>IF(ISNUMBER(C28),C28*12,"")</f>
        <v/>
      </c>
      <c r="E28" s="24" t="n"/>
      <c r="F28" s="24" t="n"/>
      <c r="G28" s="24" t="n"/>
      <c r="H28" s="24" t="n"/>
      <c r="I28" s="24" t="n"/>
      <c r="J28" s="24" t="n"/>
      <c r="K28" s="24" t="n"/>
      <c r="L28" s="24" t="n"/>
      <c r="M28" s="24" t="n"/>
      <c r="N28" s="24" t="n"/>
      <c r="O28" s="24" t="n"/>
      <c r="P28" s="24" t="n"/>
      <c r="Q28" s="25">
        <f>SUM(E28:P28)</f>
        <v/>
      </c>
      <c r="R28" s="25">
        <f>IF($C$5=0,"",Q28/$C$5)</f>
        <v/>
      </c>
      <c r="S28" s="25">
        <f>IF($C$5=0,"",Q28-N(C28)*$C$5)</f>
        <v/>
      </c>
      <c r="T28" s="19" t="n"/>
    </row>
    <row r="29">
      <c r="B29" s="19" t="inlineStr">
        <is>
          <t>Phone, internet, TV</t>
        </is>
      </c>
      <c r="C29" s="24" t="n"/>
      <c r="D29" s="25">
        <f>IF(ISNUMBER(C29),C29*12,"")</f>
        <v/>
      </c>
      <c r="E29" s="24" t="n"/>
      <c r="F29" s="24" t="n"/>
      <c r="G29" s="24" t="n"/>
      <c r="H29" s="24" t="n"/>
      <c r="I29" s="24" t="n"/>
      <c r="J29" s="24" t="n"/>
      <c r="K29" s="24" t="n"/>
      <c r="L29" s="24" t="n"/>
      <c r="M29" s="24" t="n"/>
      <c r="N29" s="24" t="n"/>
      <c r="O29" s="24" t="n"/>
      <c r="P29" s="24" t="n"/>
      <c r="Q29" s="25">
        <f>SUM(E29:P29)</f>
        <v/>
      </c>
      <c r="R29" s="25">
        <f>IF($C$5=0,"",Q29/$C$5)</f>
        <v/>
      </c>
      <c r="S29" s="25">
        <f>IF($C$5=0,"",Q29-N(C29)*$C$5)</f>
        <v/>
      </c>
      <c r="T29" s="19" t="n"/>
    </row>
    <row r="30">
      <c r="B30" s="19" t="inlineStr">
        <is>
          <t>Home maintenance &amp; repairs</t>
        </is>
      </c>
      <c r="C30" s="24" t="n"/>
      <c r="D30" s="25">
        <f>IF(ISNUMBER(C30),C30*12,"")</f>
        <v/>
      </c>
      <c r="E30" s="24" t="n"/>
      <c r="F30" s="24" t="n"/>
      <c r="G30" s="24" t="n"/>
      <c r="H30" s="24" t="n"/>
      <c r="I30" s="24" t="n"/>
      <c r="J30" s="24" t="n"/>
      <c r="K30" s="24" t="n"/>
      <c r="L30" s="24" t="n"/>
      <c r="M30" s="24" t="n"/>
      <c r="N30" s="24" t="n"/>
      <c r="O30" s="24" t="n"/>
      <c r="P30" s="24" t="n"/>
      <c r="Q30" s="25">
        <f>SUM(E30:P30)</f>
        <v/>
      </c>
      <c r="R30" s="25">
        <f>IF($C$5=0,"",Q30/$C$5)</f>
        <v/>
      </c>
      <c r="S30" s="25">
        <f>IF($C$5=0,"",Q30-N(C30)*$C$5)</f>
        <v/>
      </c>
      <c r="T30" s="19" t="n"/>
    </row>
    <row r="31">
      <c r="B31" s="29" t="inlineStr">
        <is>
          <t>Housing subtotal</t>
        </is>
      </c>
      <c r="C31" s="30">
        <f>SUM(C24:C30)</f>
        <v/>
      </c>
      <c r="D31" s="30">
        <f>SUM(D24:D30)</f>
        <v/>
      </c>
      <c r="E31" s="30">
        <f>SUM(E24:E30)</f>
        <v/>
      </c>
      <c r="F31" s="30">
        <f>SUM(F24:F30)</f>
        <v/>
      </c>
      <c r="G31" s="30">
        <f>SUM(G24:G30)</f>
        <v/>
      </c>
      <c r="H31" s="30">
        <f>SUM(H24:H30)</f>
        <v/>
      </c>
      <c r="I31" s="30">
        <f>SUM(I24:I30)</f>
        <v/>
      </c>
      <c r="J31" s="30">
        <f>SUM(J24:J30)</f>
        <v/>
      </c>
      <c r="K31" s="30">
        <f>SUM(K24:K30)</f>
        <v/>
      </c>
      <c r="L31" s="30">
        <f>SUM(L24:L30)</f>
        <v/>
      </c>
      <c r="M31" s="30">
        <f>SUM(M24:M30)</f>
        <v/>
      </c>
      <c r="N31" s="30">
        <f>SUM(N24:N30)</f>
        <v/>
      </c>
      <c r="O31" s="30">
        <f>SUM(O24:O30)</f>
        <v/>
      </c>
      <c r="P31" s="30">
        <f>SUM(P24:P30)</f>
        <v/>
      </c>
      <c r="Q31" s="30">
        <f>SUM(Q24:Q30)</f>
        <v/>
      </c>
      <c r="R31" s="30">
        <f>IF($C$5=0,"",SUM(R24:R30))</f>
        <v/>
      </c>
      <c r="S31" s="30">
        <f>IF($C$5=0,"",SUM(S24:S30))</f>
        <v/>
      </c>
    </row>
    <row r="32">
      <c r="B32" s="28" t="inlineStr">
        <is>
          <t>Healthcare</t>
        </is>
      </c>
    </row>
    <row r="33">
      <c r="B33" s="19" t="inlineStr">
        <is>
          <t>Medicare Part B premium</t>
        </is>
      </c>
      <c r="C33" s="24" t="n"/>
      <c r="D33" s="25">
        <f>IF(ISNUMBER(C33),C33*12,"")</f>
        <v/>
      </c>
      <c r="E33" s="24" t="n"/>
      <c r="F33" s="24" t="n"/>
      <c r="G33" s="24" t="n"/>
      <c r="H33" s="24" t="n"/>
      <c r="I33" s="24" t="n"/>
      <c r="J33" s="24" t="n"/>
      <c r="K33" s="24" t="n"/>
      <c r="L33" s="24" t="n"/>
      <c r="M33" s="24" t="n"/>
      <c r="N33" s="24" t="n"/>
      <c r="O33" s="24" t="n"/>
      <c r="P33" s="24" t="n"/>
      <c r="Q33" s="25">
        <f>SUM(E33:P33)</f>
        <v/>
      </c>
      <c r="R33" s="25">
        <f>IF($C$5=0,"",Q33/$C$5)</f>
        <v/>
      </c>
      <c r="S33" s="25">
        <f>IF($C$5=0,"",Q33-N(C33)*$C$5)</f>
        <v/>
      </c>
      <c r="T33" s="19" t="n"/>
    </row>
    <row r="34">
      <c r="B34" s="19" t="inlineStr">
        <is>
          <t>Part D or Medicare Advantage premium</t>
        </is>
      </c>
      <c r="C34" s="24" t="n"/>
      <c r="D34" s="25">
        <f>IF(ISNUMBER(C34),C34*12,"")</f>
        <v/>
      </c>
      <c r="E34" s="24" t="n"/>
      <c r="F34" s="24" t="n"/>
      <c r="G34" s="24" t="n"/>
      <c r="H34" s="24" t="n"/>
      <c r="I34" s="24" t="n"/>
      <c r="J34" s="24" t="n"/>
      <c r="K34" s="24" t="n"/>
      <c r="L34" s="24" t="n"/>
      <c r="M34" s="24" t="n"/>
      <c r="N34" s="24" t="n"/>
      <c r="O34" s="24" t="n"/>
      <c r="P34" s="24" t="n"/>
      <c r="Q34" s="25">
        <f>SUM(E34:P34)</f>
        <v/>
      </c>
      <c r="R34" s="25">
        <f>IF($C$5=0,"",Q34/$C$5)</f>
        <v/>
      </c>
      <c r="S34" s="25">
        <f>IF($C$5=0,"",Q34-N(C34)*$C$5)</f>
        <v/>
      </c>
      <c r="T34" s="19" t="n"/>
    </row>
    <row r="35">
      <c r="B35" s="19" t="inlineStr">
        <is>
          <t>Medigap premium</t>
        </is>
      </c>
      <c r="C35" s="24" t="n"/>
      <c r="D35" s="25">
        <f>IF(ISNUMBER(C35),C35*12,"")</f>
        <v/>
      </c>
      <c r="E35" s="24" t="n"/>
      <c r="F35" s="24" t="n"/>
      <c r="G35" s="24" t="n"/>
      <c r="H35" s="24" t="n"/>
      <c r="I35" s="24" t="n"/>
      <c r="J35" s="24" t="n"/>
      <c r="K35" s="24" t="n"/>
      <c r="L35" s="24" t="n"/>
      <c r="M35" s="24" t="n"/>
      <c r="N35" s="24" t="n"/>
      <c r="O35" s="24" t="n"/>
      <c r="P35" s="24" t="n"/>
      <c r="Q35" s="25">
        <f>SUM(E35:P35)</f>
        <v/>
      </c>
      <c r="R35" s="25">
        <f>IF($C$5=0,"",Q35/$C$5)</f>
        <v/>
      </c>
      <c r="S35" s="25">
        <f>IF($C$5=0,"",Q35-N(C35)*$C$5)</f>
        <v/>
      </c>
      <c r="T35" s="19" t="n"/>
    </row>
    <row r="36">
      <c r="B36" s="19" t="inlineStr">
        <is>
          <t>Doctor, hospital &amp; copays</t>
        </is>
      </c>
      <c r="C36" s="24" t="n"/>
      <c r="D36" s="25">
        <f>IF(ISNUMBER(C36),C36*12,"")</f>
        <v/>
      </c>
      <c r="E36" s="24" t="n"/>
      <c r="F36" s="24" t="n"/>
      <c r="G36" s="24" t="n"/>
      <c r="H36" s="24" t="n"/>
      <c r="I36" s="24" t="n"/>
      <c r="J36" s="24" t="n"/>
      <c r="K36" s="24" t="n"/>
      <c r="L36" s="24" t="n"/>
      <c r="M36" s="24" t="n"/>
      <c r="N36" s="24" t="n"/>
      <c r="O36" s="24" t="n"/>
      <c r="P36" s="24" t="n"/>
      <c r="Q36" s="25">
        <f>SUM(E36:P36)</f>
        <v/>
      </c>
      <c r="R36" s="25">
        <f>IF($C$5=0,"",Q36/$C$5)</f>
        <v/>
      </c>
      <c r="S36" s="25">
        <f>IF($C$5=0,"",Q36-N(C36)*$C$5)</f>
        <v/>
      </c>
      <c r="T36" s="19" t="n"/>
    </row>
    <row r="37">
      <c r="B37" s="19" t="inlineStr">
        <is>
          <t>Prescriptions</t>
        </is>
      </c>
      <c r="C37" s="24" t="n"/>
      <c r="D37" s="25">
        <f>IF(ISNUMBER(C37),C37*12,"")</f>
        <v/>
      </c>
      <c r="E37" s="24" t="n"/>
      <c r="F37" s="24" t="n"/>
      <c r="G37" s="24" t="n"/>
      <c r="H37" s="24" t="n"/>
      <c r="I37" s="24" t="n"/>
      <c r="J37" s="24" t="n"/>
      <c r="K37" s="24" t="n"/>
      <c r="L37" s="24" t="n"/>
      <c r="M37" s="24" t="n"/>
      <c r="N37" s="24" t="n"/>
      <c r="O37" s="24" t="n"/>
      <c r="P37" s="24" t="n"/>
      <c r="Q37" s="25">
        <f>SUM(E37:P37)</f>
        <v/>
      </c>
      <c r="R37" s="25">
        <f>IF($C$5=0,"",Q37/$C$5)</f>
        <v/>
      </c>
      <c r="S37" s="25">
        <f>IF($C$5=0,"",Q37-N(C37)*$C$5)</f>
        <v/>
      </c>
      <c r="T37" s="19" t="n"/>
    </row>
    <row r="38">
      <c r="B38" s="19" t="inlineStr">
        <is>
          <t>Dental, vision, hearing</t>
        </is>
      </c>
      <c r="C38" s="24" t="n"/>
      <c r="D38" s="25">
        <f>IF(ISNUMBER(C38),C38*12,"")</f>
        <v/>
      </c>
      <c r="E38" s="24" t="n"/>
      <c r="F38" s="24" t="n"/>
      <c r="G38" s="24" t="n"/>
      <c r="H38" s="24" t="n"/>
      <c r="I38" s="24" t="n"/>
      <c r="J38" s="24" t="n"/>
      <c r="K38" s="24" t="n"/>
      <c r="L38" s="24" t="n"/>
      <c r="M38" s="24" t="n"/>
      <c r="N38" s="24" t="n"/>
      <c r="O38" s="24" t="n"/>
      <c r="P38" s="24" t="n"/>
      <c r="Q38" s="25">
        <f>SUM(E38:P38)</f>
        <v/>
      </c>
      <c r="R38" s="25">
        <f>IF($C$5=0,"",Q38/$C$5)</f>
        <v/>
      </c>
      <c r="S38" s="25">
        <f>IF($C$5=0,"",Q38-N(C38)*$C$5)</f>
        <v/>
      </c>
      <c r="T38" s="19" t="n"/>
    </row>
    <row r="39">
      <c r="B39" s="19" t="inlineStr">
        <is>
          <t>Long-term care insurance</t>
        </is>
      </c>
      <c r="C39" s="24" t="n"/>
      <c r="D39" s="25">
        <f>IF(ISNUMBER(C39),C39*12,"")</f>
        <v/>
      </c>
      <c r="E39" s="24" t="n"/>
      <c r="F39" s="24" t="n"/>
      <c r="G39" s="24" t="n"/>
      <c r="H39" s="24" t="n"/>
      <c r="I39" s="24" t="n"/>
      <c r="J39" s="24" t="n"/>
      <c r="K39" s="24" t="n"/>
      <c r="L39" s="24" t="n"/>
      <c r="M39" s="24" t="n"/>
      <c r="N39" s="24" t="n"/>
      <c r="O39" s="24" t="n"/>
      <c r="P39" s="24" t="n"/>
      <c r="Q39" s="25">
        <f>SUM(E39:P39)</f>
        <v/>
      </c>
      <c r="R39" s="25">
        <f>IF($C$5=0,"",Q39/$C$5)</f>
        <v/>
      </c>
      <c r="S39" s="25">
        <f>IF($C$5=0,"",Q39-N(C39)*$C$5)</f>
        <v/>
      </c>
      <c r="T39" s="19" t="n"/>
    </row>
    <row r="40">
      <c r="B40" s="29" t="inlineStr">
        <is>
          <t>Healthcare subtotal</t>
        </is>
      </c>
      <c r="C40" s="30">
        <f>SUM(C33:C39)</f>
        <v/>
      </c>
      <c r="D40" s="30">
        <f>SUM(D33:D39)</f>
        <v/>
      </c>
      <c r="E40" s="30">
        <f>SUM(E33:E39)</f>
        <v/>
      </c>
      <c r="F40" s="30">
        <f>SUM(F33:F39)</f>
        <v/>
      </c>
      <c r="G40" s="30">
        <f>SUM(G33:G39)</f>
        <v/>
      </c>
      <c r="H40" s="30">
        <f>SUM(H33:H39)</f>
        <v/>
      </c>
      <c r="I40" s="30">
        <f>SUM(I33:I39)</f>
        <v/>
      </c>
      <c r="J40" s="30">
        <f>SUM(J33:J39)</f>
        <v/>
      </c>
      <c r="K40" s="30">
        <f>SUM(K33:K39)</f>
        <v/>
      </c>
      <c r="L40" s="30">
        <f>SUM(L33:L39)</f>
        <v/>
      </c>
      <c r="M40" s="30">
        <f>SUM(M33:M39)</f>
        <v/>
      </c>
      <c r="N40" s="30">
        <f>SUM(N33:N39)</f>
        <v/>
      </c>
      <c r="O40" s="30">
        <f>SUM(O33:O39)</f>
        <v/>
      </c>
      <c r="P40" s="30">
        <f>SUM(P33:P39)</f>
        <v/>
      </c>
      <c r="Q40" s="30">
        <f>SUM(Q33:Q39)</f>
        <v/>
      </c>
      <c r="R40" s="30">
        <f>IF($C$5=0,"",SUM(R33:R39))</f>
        <v/>
      </c>
      <c r="S40" s="30">
        <f>IF($C$5=0,"",SUM(S33:S39))</f>
        <v/>
      </c>
    </row>
    <row r="41">
      <c r="B41" s="28" t="inlineStr">
        <is>
          <t>Food</t>
        </is>
      </c>
    </row>
    <row r="42">
      <c r="B42" s="19" t="inlineStr">
        <is>
          <t>Groceries</t>
        </is>
      </c>
      <c r="C42" s="24" t="n"/>
      <c r="D42" s="25">
        <f>IF(ISNUMBER(C42),C42*12,"")</f>
        <v/>
      </c>
      <c r="E42" s="24" t="n"/>
      <c r="F42" s="24" t="n"/>
      <c r="G42" s="24" t="n"/>
      <c r="H42" s="24" t="n"/>
      <c r="I42" s="24" t="n"/>
      <c r="J42" s="24" t="n"/>
      <c r="K42" s="24" t="n"/>
      <c r="L42" s="24" t="n"/>
      <c r="M42" s="24" t="n"/>
      <c r="N42" s="24" t="n"/>
      <c r="O42" s="24" t="n"/>
      <c r="P42" s="24" t="n"/>
      <c r="Q42" s="25">
        <f>SUM(E42:P42)</f>
        <v/>
      </c>
      <c r="R42" s="25">
        <f>IF($C$5=0,"",Q42/$C$5)</f>
        <v/>
      </c>
      <c r="S42" s="25">
        <f>IF($C$5=0,"",Q42-N(C42)*$C$5)</f>
        <v/>
      </c>
      <c r="T42" s="19" t="n"/>
    </row>
    <row r="43">
      <c r="B43" s="19" t="inlineStr">
        <is>
          <t>Dining out</t>
        </is>
      </c>
      <c r="C43" s="24" t="n"/>
      <c r="D43" s="25">
        <f>IF(ISNUMBER(C43),C43*12,"")</f>
        <v/>
      </c>
      <c r="E43" s="24" t="n"/>
      <c r="F43" s="24" t="n"/>
      <c r="G43" s="24" t="n"/>
      <c r="H43" s="24" t="n"/>
      <c r="I43" s="24" t="n"/>
      <c r="J43" s="24" t="n"/>
      <c r="K43" s="24" t="n"/>
      <c r="L43" s="24" t="n"/>
      <c r="M43" s="24" t="n"/>
      <c r="N43" s="24" t="n"/>
      <c r="O43" s="24" t="n"/>
      <c r="P43" s="24" t="n"/>
      <c r="Q43" s="25">
        <f>SUM(E43:P43)</f>
        <v/>
      </c>
      <c r="R43" s="25">
        <f>IF($C$5=0,"",Q43/$C$5)</f>
        <v/>
      </c>
      <c r="S43" s="25">
        <f>IF($C$5=0,"",Q43-N(C43)*$C$5)</f>
        <v/>
      </c>
      <c r="T43" s="19" t="n"/>
    </row>
    <row r="44">
      <c r="B44" s="29" t="inlineStr">
        <is>
          <t>Food subtotal</t>
        </is>
      </c>
      <c r="C44" s="30">
        <f>SUM(C42:C43)</f>
        <v/>
      </c>
      <c r="D44" s="30">
        <f>SUM(D42:D43)</f>
        <v/>
      </c>
      <c r="E44" s="30">
        <f>SUM(E42:E43)</f>
        <v/>
      </c>
      <c r="F44" s="30">
        <f>SUM(F42:F43)</f>
        <v/>
      </c>
      <c r="G44" s="30">
        <f>SUM(G42:G43)</f>
        <v/>
      </c>
      <c r="H44" s="30">
        <f>SUM(H42:H43)</f>
        <v/>
      </c>
      <c r="I44" s="30">
        <f>SUM(I42:I43)</f>
        <v/>
      </c>
      <c r="J44" s="30">
        <f>SUM(J42:J43)</f>
        <v/>
      </c>
      <c r="K44" s="30">
        <f>SUM(K42:K43)</f>
        <v/>
      </c>
      <c r="L44" s="30">
        <f>SUM(L42:L43)</f>
        <v/>
      </c>
      <c r="M44" s="30">
        <f>SUM(M42:M43)</f>
        <v/>
      </c>
      <c r="N44" s="30">
        <f>SUM(N42:N43)</f>
        <v/>
      </c>
      <c r="O44" s="30">
        <f>SUM(O42:O43)</f>
        <v/>
      </c>
      <c r="P44" s="30">
        <f>SUM(P42:P43)</f>
        <v/>
      </c>
      <c r="Q44" s="30">
        <f>SUM(Q42:Q43)</f>
        <v/>
      </c>
      <c r="R44" s="30">
        <f>IF($C$5=0,"",SUM(R42:R43))</f>
        <v/>
      </c>
      <c r="S44" s="30">
        <f>IF($C$5=0,"",SUM(S42:S43))</f>
        <v/>
      </c>
    </row>
    <row r="45">
      <c r="B45" s="28" t="inlineStr">
        <is>
          <t>Transportation</t>
        </is>
      </c>
    </row>
    <row r="46">
      <c r="B46" s="19" t="inlineStr">
        <is>
          <t>Car payment</t>
        </is>
      </c>
      <c r="C46" s="24" t="n"/>
      <c r="D46" s="25">
        <f>IF(ISNUMBER(C46),C46*12,"")</f>
        <v/>
      </c>
      <c r="E46" s="24" t="n"/>
      <c r="F46" s="24" t="n"/>
      <c r="G46" s="24" t="n"/>
      <c r="H46" s="24" t="n"/>
      <c r="I46" s="24" t="n"/>
      <c r="J46" s="24" t="n"/>
      <c r="K46" s="24" t="n"/>
      <c r="L46" s="24" t="n"/>
      <c r="M46" s="24" t="n"/>
      <c r="N46" s="24" t="n"/>
      <c r="O46" s="24" t="n"/>
      <c r="P46" s="24" t="n"/>
      <c r="Q46" s="25">
        <f>SUM(E46:P46)</f>
        <v/>
      </c>
      <c r="R46" s="25">
        <f>IF($C$5=0,"",Q46/$C$5)</f>
        <v/>
      </c>
      <c r="S46" s="25">
        <f>IF($C$5=0,"",Q46-N(C46)*$C$5)</f>
        <v/>
      </c>
      <c r="T46" s="19" t="n"/>
    </row>
    <row r="47">
      <c r="B47" s="19" t="inlineStr">
        <is>
          <t>Car insurance</t>
        </is>
      </c>
      <c r="C47" s="24" t="n"/>
      <c r="D47" s="25">
        <f>IF(ISNUMBER(C47),C47*12,"")</f>
        <v/>
      </c>
      <c r="E47" s="24" t="n"/>
      <c r="F47" s="24" t="n"/>
      <c r="G47" s="24" t="n"/>
      <c r="H47" s="24" t="n"/>
      <c r="I47" s="24" t="n"/>
      <c r="J47" s="24" t="n"/>
      <c r="K47" s="24" t="n"/>
      <c r="L47" s="24" t="n"/>
      <c r="M47" s="24" t="n"/>
      <c r="N47" s="24" t="n"/>
      <c r="O47" s="24" t="n"/>
      <c r="P47" s="24" t="n"/>
      <c r="Q47" s="25">
        <f>SUM(E47:P47)</f>
        <v/>
      </c>
      <c r="R47" s="25">
        <f>IF($C$5=0,"",Q47/$C$5)</f>
        <v/>
      </c>
      <c r="S47" s="25">
        <f>IF($C$5=0,"",Q47-N(C47)*$C$5)</f>
        <v/>
      </c>
      <c r="T47" s="19" t="n"/>
    </row>
    <row r="48">
      <c r="B48" s="19" t="inlineStr">
        <is>
          <t>Fuel or charging</t>
        </is>
      </c>
      <c r="C48" s="24" t="n"/>
      <c r="D48" s="25">
        <f>IF(ISNUMBER(C48),C48*12,"")</f>
        <v/>
      </c>
      <c r="E48" s="24" t="n"/>
      <c r="F48" s="24" t="n"/>
      <c r="G48" s="24" t="n"/>
      <c r="H48" s="24" t="n"/>
      <c r="I48" s="24" t="n"/>
      <c r="J48" s="24" t="n"/>
      <c r="K48" s="24" t="n"/>
      <c r="L48" s="24" t="n"/>
      <c r="M48" s="24" t="n"/>
      <c r="N48" s="24" t="n"/>
      <c r="O48" s="24" t="n"/>
      <c r="P48" s="24" t="n"/>
      <c r="Q48" s="25">
        <f>SUM(E48:P48)</f>
        <v/>
      </c>
      <c r="R48" s="25">
        <f>IF($C$5=0,"",Q48/$C$5)</f>
        <v/>
      </c>
      <c r="S48" s="25">
        <f>IF($C$5=0,"",Q48-N(C48)*$C$5)</f>
        <v/>
      </c>
      <c r="T48" s="19" t="n"/>
    </row>
    <row r="49">
      <c r="B49" s="19" t="inlineStr">
        <is>
          <t>Maintenance &amp; registration</t>
        </is>
      </c>
      <c r="C49" s="24" t="n"/>
      <c r="D49" s="25">
        <f>IF(ISNUMBER(C49),C49*12,"")</f>
        <v/>
      </c>
      <c r="E49" s="24" t="n"/>
      <c r="F49" s="24" t="n"/>
      <c r="G49" s="24" t="n"/>
      <c r="H49" s="24" t="n"/>
      <c r="I49" s="24" t="n"/>
      <c r="J49" s="24" t="n"/>
      <c r="K49" s="24" t="n"/>
      <c r="L49" s="24" t="n"/>
      <c r="M49" s="24" t="n"/>
      <c r="N49" s="24" t="n"/>
      <c r="O49" s="24" t="n"/>
      <c r="P49" s="24" t="n"/>
      <c r="Q49" s="25">
        <f>SUM(E49:P49)</f>
        <v/>
      </c>
      <c r="R49" s="25">
        <f>IF($C$5=0,"",Q49/$C$5)</f>
        <v/>
      </c>
      <c r="S49" s="25">
        <f>IF($C$5=0,"",Q49-N(C49)*$C$5)</f>
        <v/>
      </c>
      <c r="T49" s="19" t="n"/>
    </row>
    <row r="50">
      <c r="B50" s="19" t="inlineStr">
        <is>
          <t>Rideshare / transit</t>
        </is>
      </c>
      <c r="C50" s="24" t="n"/>
      <c r="D50" s="25">
        <f>IF(ISNUMBER(C50),C50*12,"")</f>
        <v/>
      </c>
      <c r="E50" s="24" t="n"/>
      <c r="F50" s="24" t="n"/>
      <c r="G50" s="24" t="n"/>
      <c r="H50" s="24" t="n"/>
      <c r="I50" s="24" t="n"/>
      <c r="J50" s="24" t="n"/>
      <c r="K50" s="24" t="n"/>
      <c r="L50" s="24" t="n"/>
      <c r="M50" s="24" t="n"/>
      <c r="N50" s="24" t="n"/>
      <c r="O50" s="24" t="n"/>
      <c r="P50" s="24" t="n"/>
      <c r="Q50" s="25">
        <f>SUM(E50:P50)</f>
        <v/>
      </c>
      <c r="R50" s="25">
        <f>IF($C$5=0,"",Q50/$C$5)</f>
        <v/>
      </c>
      <c r="S50" s="25">
        <f>IF($C$5=0,"",Q50-N(C50)*$C$5)</f>
        <v/>
      </c>
      <c r="T50" s="19" t="n"/>
    </row>
    <row r="51">
      <c r="B51" s="29" t="inlineStr">
        <is>
          <t>Transportation subtotal</t>
        </is>
      </c>
      <c r="C51" s="30">
        <f>SUM(C46:C50)</f>
        <v/>
      </c>
      <c r="D51" s="30">
        <f>SUM(D46:D50)</f>
        <v/>
      </c>
      <c r="E51" s="30">
        <f>SUM(E46:E50)</f>
        <v/>
      </c>
      <c r="F51" s="30">
        <f>SUM(F46:F50)</f>
        <v/>
      </c>
      <c r="G51" s="30">
        <f>SUM(G46:G50)</f>
        <v/>
      </c>
      <c r="H51" s="30">
        <f>SUM(H46:H50)</f>
        <v/>
      </c>
      <c r="I51" s="30">
        <f>SUM(I46:I50)</f>
        <v/>
      </c>
      <c r="J51" s="30">
        <f>SUM(J46:J50)</f>
        <v/>
      </c>
      <c r="K51" s="30">
        <f>SUM(K46:K50)</f>
        <v/>
      </c>
      <c r="L51" s="30">
        <f>SUM(L46:L50)</f>
        <v/>
      </c>
      <c r="M51" s="30">
        <f>SUM(M46:M50)</f>
        <v/>
      </c>
      <c r="N51" s="30">
        <f>SUM(N46:N50)</f>
        <v/>
      </c>
      <c r="O51" s="30">
        <f>SUM(O46:O50)</f>
        <v/>
      </c>
      <c r="P51" s="30">
        <f>SUM(P46:P50)</f>
        <v/>
      </c>
      <c r="Q51" s="30">
        <f>SUM(Q46:Q50)</f>
        <v/>
      </c>
      <c r="R51" s="30">
        <f>IF($C$5=0,"",SUM(R46:R50))</f>
        <v/>
      </c>
      <c r="S51" s="30">
        <f>IF($C$5=0,"",SUM(S46:S50))</f>
        <v/>
      </c>
    </row>
    <row r="52">
      <c r="B52" s="28" t="inlineStr">
        <is>
          <t>Insurance &amp; taxes</t>
        </is>
      </c>
    </row>
    <row r="53">
      <c r="B53" s="19" t="inlineStr">
        <is>
          <t>Life insurance</t>
        </is>
      </c>
      <c r="C53" s="24" t="n"/>
      <c r="D53" s="25">
        <f>IF(ISNUMBER(C53),C53*12,"")</f>
        <v/>
      </c>
      <c r="E53" s="24" t="n"/>
      <c r="F53" s="24" t="n"/>
      <c r="G53" s="24" t="n"/>
      <c r="H53" s="24" t="n"/>
      <c r="I53" s="24" t="n"/>
      <c r="J53" s="24" t="n"/>
      <c r="K53" s="24" t="n"/>
      <c r="L53" s="24" t="n"/>
      <c r="M53" s="24" t="n"/>
      <c r="N53" s="24" t="n"/>
      <c r="O53" s="24" t="n"/>
      <c r="P53" s="24" t="n"/>
      <c r="Q53" s="25">
        <f>SUM(E53:P53)</f>
        <v/>
      </c>
      <c r="R53" s="25">
        <f>IF($C$5=0,"",Q53/$C$5)</f>
        <v/>
      </c>
      <c r="S53" s="25">
        <f>IF($C$5=0,"",Q53-N(C53)*$C$5)</f>
        <v/>
      </c>
      <c r="T53" s="19" t="n"/>
    </row>
    <row r="54">
      <c r="B54" s="19" t="inlineStr">
        <is>
          <t>Income taxes not withheld (estimated payments)</t>
        </is>
      </c>
      <c r="C54" s="24" t="n"/>
      <c r="D54" s="25">
        <f>IF(ISNUMBER(C54),C54*12,"")</f>
        <v/>
      </c>
      <c r="E54" s="24" t="n"/>
      <c r="F54" s="24" t="n"/>
      <c r="G54" s="24" t="n"/>
      <c r="H54" s="24" t="n"/>
      <c r="I54" s="24" t="n"/>
      <c r="J54" s="24" t="n"/>
      <c r="K54" s="24" t="n"/>
      <c r="L54" s="24" t="n"/>
      <c r="M54" s="24" t="n"/>
      <c r="N54" s="24" t="n"/>
      <c r="O54" s="24" t="n"/>
      <c r="P54" s="24" t="n"/>
      <c r="Q54" s="25">
        <f>SUM(E54:P54)</f>
        <v/>
      </c>
      <c r="R54" s="25">
        <f>IF($C$5=0,"",Q54/$C$5)</f>
        <v/>
      </c>
      <c r="S54" s="25">
        <f>IF($C$5=0,"",Q54-N(C54)*$C$5)</f>
        <v/>
      </c>
      <c r="T54" s="19" t="n"/>
    </row>
    <row r="55">
      <c r="B55" s="19" t="inlineStr">
        <is>
          <t>Other insurance</t>
        </is>
      </c>
      <c r="C55" s="24" t="n"/>
      <c r="D55" s="25">
        <f>IF(ISNUMBER(C55),C55*12,"")</f>
        <v/>
      </c>
      <c r="E55" s="24" t="n"/>
      <c r="F55" s="24" t="n"/>
      <c r="G55" s="24" t="n"/>
      <c r="H55" s="24" t="n"/>
      <c r="I55" s="24" t="n"/>
      <c r="J55" s="24" t="n"/>
      <c r="K55" s="24" t="n"/>
      <c r="L55" s="24" t="n"/>
      <c r="M55" s="24" t="n"/>
      <c r="N55" s="24" t="n"/>
      <c r="O55" s="24" t="n"/>
      <c r="P55" s="24" t="n"/>
      <c r="Q55" s="25">
        <f>SUM(E55:P55)</f>
        <v/>
      </c>
      <c r="R55" s="25">
        <f>IF($C$5=0,"",Q55/$C$5)</f>
        <v/>
      </c>
      <c r="S55" s="25">
        <f>IF($C$5=0,"",Q55-N(C55)*$C$5)</f>
        <v/>
      </c>
      <c r="T55" s="19" t="n"/>
    </row>
    <row r="56">
      <c r="B56" s="29" t="inlineStr">
        <is>
          <t>Insurance &amp; taxes subtotal</t>
        </is>
      </c>
      <c r="C56" s="30">
        <f>SUM(C53:C55)</f>
        <v/>
      </c>
      <c r="D56" s="30">
        <f>SUM(D53:D55)</f>
        <v/>
      </c>
      <c r="E56" s="30">
        <f>SUM(E53:E55)</f>
        <v/>
      </c>
      <c r="F56" s="30">
        <f>SUM(F53:F55)</f>
        <v/>
      </c>
      <c r="G56" s="30">
        <f>SUM(G53:G55)</f>
        <v/>
      </c>
      <c r="H56" s="30">
        <f>SUM(H53:H55)</f>
        <v/>
      </c>
      <c r="I56" s="30">
        <f>SUM(I53:I55)</f>
        <v/>
      </c>
      <c r="J56" s="30">
        <f>SUM(J53:J55)</f>
        <v/>
      </c>
      <c r="K56" s="30">
        <f>SUM(K53:K55)</f>
        <v/>
      </c>
      <c r="L56" s="30">
        <f>SUM(L53:L55)</f>
        <v/>
      </c>
      <c r="M56" s="30">
        <f>SUM(M53:M55)</f>
        <v/>
      </c>
      <c r="N56" s="30">
        <f>SUM(N53:N55)</f>
        <v/>
      </c>
      <c r="O56" s="30">
        <f>SUM(O53:O55)</f>
        <v/>
      </c>
      <c r="P56" s="30">
        <f>SUM(P53:P55)</f>
        <v/>
      </c>
      <c r="Q56" s="30">
        <f>SUM(Q53:Q55)</f>
        <v/>
      </c>
      <c r="R56" s="30">
        <f>IF($C$5=0,"",SUM(R53:R55))</f>
        <v/>
      </c>
      <c r="S56" s="30">
        <f>IF($C$5=0,"",SUM(S53:S55))</f>
        <v/>
      </c>
    </row>
    <row r="57">
      <c r="B57" s="28" t="inlineStr">
        <is>
          <t>Personal &amp; household</t>
        </is>
      </c>
    </row>
    <row r="58">
      <c r="B58" s="19" t="inlineStr">
        <is>
          <t>Clothing</t>
        </is>
      </c>
      <c r="C58" s="24" t="n"/>
      <c r="D58" s="25">
        <f>IF(ISNUMBER(C58),C58*12,"")</f>
        <v/>
      </c>
      <c r="E58" s="24" t="n"/>
      <c r="F58" s="24" t="n"/>
      <c r="G58" s="24" t="n"/>
      <c r="H58" s="24" t="n"/>
      <c r="I58" s="24" t="n"/>
      <c r="J58" s="24" t="n"/>
      <c r="K58" s="24" t="n"/>
      <c r="L58" s="24" t="n"/>
      <c r="M58" s="24" t="n"/>
      <c r="N58" s="24" t="n"/>
      <c r="O58" s="24" t="n"/>
      <c r="P58" s="24" t="n"/>
      <c r="Q58" s="25">
        <f>SUM(E58:P58)</f>
        <v/>
      </c>
      <c r="R58" s="25">
        <f>IF($C$5=0,"",Q58/$C$5)</f>
        <v/>
      </c>
      <c r="S58" s="25">
        <f>IF($C$5=0,"",Q58-N(C58)*$C$5)</f>
        <v/>
      </c>
      <c r="T58" s="19" t="n"/>
    </row>
    <row r="59">
      <c r="B59" s="19" t="inlineStr">
        <is>
          <t>Personal care</t>
        </is>
      </c>
      <c r="C59" s="24" t="n"/>
      <c r="D59" s="25">
        <f>IF(ISNUMBER(C59),C59*12,"")</f>
        <v/>
      </c>
      <c r="E59" s="24" t="n"/>
      <c r="F59" s="24" t="n"/>
      <c r="G59" s="24" t="n"/>
      <c r="H59" s="24" t="n"/>
      <c r="I59" s="24" t="n"/>
      <c r="J59" s="24" t="n"/>
      <c r="K59" s="24" t="n"/>
      <c r="L59" s="24" t="n"/>
      <c r="M59" s="24" t="n"/>
      <c r="N59" s="24" t="n"/>
      <c r="O59" s="24" t="n"/>
      <c r="P59" s="24" t="n"/>
      <c r="Q59" s="25">
        <f>SUM(E59:P59)</f>
        <v/>
      </c>
      <c r="R59" s="25">
        <f>IF($C$5=0,"",Q59/$C$5)</f>
        <v/>
      </c>
      <c r="S59" s="25">
        <f>IF($C$5=0,"",Q59-N(C59)*$C$5)</f>
        <v/>
      </c>
      <c r="T59" s="19" t="n"/>
    </row>
    <row r="60">
      <c r="B60" s="19" t="inlineStr">
        <is>
          <t>Subscriptions &amp; memberships</t>
        </is>
      </c>
      <c r="C60" s="24" t="n"/>
      <c r="D60" s="25">
        <f>IF(ISNUMBER(C60),C60*12,"")</f>
        <v/>
      </c>
      <c r="E60" s="24" t="n"/>
      <c r="F60" s="24" t="n"/>
      <c r="G60" s="24" t="n"/>
      <c r="H60" s="24" t="n"/>
      <c r="I60" s="24" t="n"/>
      <c r="J60" s="24" t="n"/>
      <c r="K60" s="24" t="n"/>
      <c r="L60" s="24" t="n"/>
      <c r="M60" s="24" t="n"/>
      <c r="N60" s="24" t="n"/>
      <c r="O60" s="24" t="n"/>
      <c r="P60" s="24" t="n"/>
      <c r="Q60" s="25">
        <f>SUM(E60:P60)</f>
        <v/>
      </c>
      <c r="R60" s="25">
        <f>IF($C$5=0,"",Q60/$C$5)</f>
        <v/>
      </c>
      <c r="S60" s="25">
        <f>IF($C$5=0,"",Q60-N(C60)*$C$5)</f>
        <v/>
      </c>
      <c r="T60" s="19" t="n"/>
    </row>
    <row r="61">
      <c r="B61" s="19" t="inlineStr">
        <is>
          <t>Household supplies</t>
        </is>
      </c>
      <c r="C61" s="24" t="n"/>
      <c r="D61" s="25">
        <f>IF(ISNUMBER(C61),C61*12,"")</f>
        <v/>
      </c>
      <c r="E61" s="24" t="n"/>
      <c r="F61" s="24" t="n"/>
      <c r="G61" s="24" t="n"/>
      <c r="H61" s="24" t="n"/>
      <c r="I61" s="24" t="n"/>
      <c r="J61" s="24" t="n"/>
      <c r="K61" s="24" t="n"/>
      <c r="L61" s="24" t="n"/>
      <c r="M61" s="24" t="n"/>
      <c r="N61" s="24" t="n"/>
      <c r="O61" s="24" t="n"/>
      <c r="P61" s="24" t="n"/>
      <c r="Q61" s="25">
        <f>SUM(E61:P61)</f>
        <v/>
      </c>
      <c r="R61" s="25">
        <f>IF($C$5=0,"",Q61/$C$5)</f>
        <v/>
      </c>
      <c r="S61" s="25">
        <f>IF($C$5=0,"",Q61-N(C61)*$C$5)</f>
        <v/>
      </c>
      <c r="T61" s="19" t="n"/>
    </row>
    <row r="62">
      <c r="B62" s="19" t="inlineStr">
        <is>
          <t>Pets</t>
        </is>
      </c>
      <c r="C62" s="24" t="n"/>
      <c r="D62" s="25">
        <f>IF(ISNUMBER(C62),C62*12,"")</f>
        <v/>
      </c>
      <c r="E62" s="24" t="n"/>
      <c r="F62" s="24" t="n"/>
      <c r="G62" s="24" t="n"/>
      <c r="H62" s="24" t="n"/>
      <c r="I62" s="24" t="n"/>
      <c r="J62" s="24" t="n"/>
      <c r="K62" s="24" t="n"/>
      <c r="L62" s="24" t="n"/>
      <c r="M62" s="24" t="n"/>
      <c r="N62" s="24" t="n"/>
      <c r="O62" s="24" t="n"/>
      <c r="P62" s="24" t="n"/>
      <c r="Q62" s="25">
        <f>SUM(E62:P62)</f>
        <v/>
      </c>
      <c r="R62" s="25">
        <f>IF($C$5=0,"",Q62/$C$5)</f>
        <v/>
      </c>
      <c r="S62" s="25">
        <f>IF($C$5=0,"",Q62-N(C62)*$C$5)</f>
        <v/>
      </c>
      <c r="T62" s="19" t="n"/>
    </row>
    <row r="63">
      <c r="B63" s="29" t="inlineStr">
        <is>
          <t>Personal &amp; household subtotal</t>
        </is>
      </c>
      <c r="C63" s="30">
        <f>SUM(C58:C62)</f>
        <v/>
      </c>
      <c r="D63" s="30">
        <f>SUM(D58:D62)</f>
        <v/>
      </c>
      <c r="E63" s="30">
        <f>SUM(E58:E62)</f>
        <v/>
      </c>
      <c r="F63" s="30">
        <f>SUM(F58:F62)</f>
        <v/>
      </c>
      <c r="G63" s="30">
        <f>SUM(G58:G62)</f>
        <v/>
      </c>
      <c r="H63" s="30">
        <f>SUM(H58:H62)</f>
        <v/>
      </c>
      <c r="I63" s="30">
        <f>SUM(I58:I62)</f>
        <v/>
      </c>
      <c r="J63" s="30">
        <f>SUM(J58:J62)</f>
        <v/>
      </c>
      <c r="K63" s="30">
        <f>SUM(K58:K62)</f>
        <v/>
      </c>
      <c r="L63" s="30">
        <f>SUM(L58:L62)</f>
        <v/>
      </c>
      <c r="M63" s="30">
        <f>SUM(M58:M62)</f>
        <v/>
      </c>
      <c r="N63" s="30">
        <f>SUM(N58:N62)</f>
        <v/>
      </c>
      <c r="O63" s="30">
        <f>SUM(O58:O62)</f>
        <v/>
      </c>
      <c r="P63" s="30">
        <f>SUM(P58:P62)</f>
        <v/>
      </c>
      <c r="Q63" s="30">
        <f>SUM(Q58:Q62)</f>
        <v/>
      </c>
      <c r="R63" s="30">
        <f>IF($C$5=0,"",SUM(R58:R62))</f>
        <v/>
      </c>
      <c r="S63" s="30">
        <f>IF($C$5=0,"",SUM(S58:S62))</f>
        <v/>
      </c>
    </row>
    <row r="64">
      <c r="B64" s="28" t="inlineStr">
        <is>
          <t>Fun &amp; travel</t>
        </is>
      </c>
    </row>
    <row r="65">
      <c r="B65" s="19" t="inlineStr">
        <is>
          <t>Travel</t>
        </is>
      </c>
      <c r="C65" s="24" t="n"/>
      <c r="D65" s="25">
        <f>IF(ISNUMBER(C65),C65*12,"")</f>
        <v/>
      </c>
      <c r="E65" s="24" t="n"/>
      <c r="F65" s="24" t="n"/>
      <c r="G65" s="24" t="n"/>
      <c r="H65" s="24" t="n"/>
      <c r="I65" s="24" t="n"/>
      <c r="J65" s="24" t="n"/>
      <c r="K65" s="24" t="n"/>
      <c r="L65" s="24" t="n"/>
      <c r="M65" s="24" t="n"/>
      <c r="N65" s="24" t="n"/>
      <c r="O65" s="24" t="n"/>
      <c r="P65" s="24" t="n"/>
      <c r="Q65" s="25">
        <f>SUM(E65:P65)</f>
        <v/>
      </c>
      <c r="R65" s="25">
        <f>IF($C$5=0,"",Q65/$C$5)</f>
        <v/>
      </c>
      <c r="S65" s="25">
        <f>IF($C$5=0,"",Q65-N(C65)*$C$5)</f>
        <v/>
      </c>
      <c r="T65" s="19" t="n"/>
    </row>
    <row r="66">
      <c r="B66" s="19" t="inlineStr">
        <is>
          <t>Hobbies &amp; entertainment</t>
        </is>
      </c>
      <c r="C66" s="24" t="n"/>
      <c r="D66" s="25">
        <f>IF(ISNUMBER(C66),C66*12,"")</f>
        <v/>
      </c>
      <c r="E66" s="24" t="n"/>
      <c r="F66" s="24" t="n"/>
      <c r="G66" s="24" t="n"/>
      <c r="H66" s="24" t="n"/>
      <c r="I66" s="24" t="n"/>
      <c r="J66" s="24" t="n"/>
      <c r="K66" s="24" t="n"/>
      <c r="L66" s="24" t="n"/>
      <c r="M66" s="24" t="n"/>
      <c r="N66" s="24" t="n"/>
      <c r="O66" s="24" t="n"/>
      <c r="P66" s="24" t="n"/>
      <c r="Q66" s="25">
        <f>SUM(E66:P66)</f>
        <v/>
      </c>
      <c r="R66" s="25">
        <f>IF($C$5=0,"",Q66/$C$5)</f>
        <v/>
      </c>
      <c r="S66" s="25">
        <f>IF($C$5=0,"",Q66-N(C66)*$C$5)</f>
        <v/>
      </c>
      <c r="T66" s="19" t="n"/>
    </row>
    <row r="67">
      <c r="B67" s="29" t="inlineStr">
        <is>
          <t>Fun &amp; travel subtotal</t>
        </is>
      </c>
      <c r="C67" s="30">
        <f>SUM(C65:C66)</f>
        <v/>
      </c>
      <c r="D67" s="30">
        <f>SUM(D65:D66)</f>
        <v/>
      </c>
      <c r="E67" s="30">
        <f>SUM(E65:E66)</f>
        <v/>
      </c>
      <c r="F67" s="30">
        <f>SUM(F65:F66)</f>
        <v/>
      </c>
      <c r="G67" s="30">
        <f>SUM(G65:G66)</f>
        <v/>
      </c>
      <c r="H67" s="30">
        <f>SUM(H65:H66)</f>
        <v/>
      </c>
      <c r="I67" s="30">
        <f>SUM(I65:I66)</f>
        <v/>
      </c>
      <c r="J67" s="30">
        <f>SUM(J65:J66)</f>
        <v/>
      </c>
      <c r="K67" s="30">
        <f>SUM(K65:K66)</f>
        <v/>
      </c>
      <c r="L67" s="30">
        <f>SUM(L65:L66)</f>
        <v/>
      </c>
      <c r="M67" s="30">
        <f>SUM(M65:M66)</f>
        <v/>
      </c>
      <c r="N67" s="30">
        <f>SUM(N65:N66)</f>
        <v/>
      </c>
      <c r="O67" s="30">
        <f>SUM(O65:O66)</f>
        <v/>
      </c>
      <c r="P67" s="30">
        <f>SUM(P65:P66)</f>
        <v/>
      </c>
      <c r="Q67" s="30">
        <f>SUM(Q65:Q66)</f>
        <v/>
      </c>
      <c r="R67" s="30">
        <f>IF($C$5=0,"",SUM(R65:R66))</f>
        <v/>
      </c>
      <c r="S67" s="30">
        <f>IF($C$5=0,"",SUM(S65:S66))</f>
        <v/>
      </c>
    </row>
    <row r="68">
      <c r="B68" s="28" t="inlineStr">
        <is>
          <t>Family &amp; giving</t>
        </is>
      </c>
    </row>
    <row r="69">
      <c r="B69" s="19" t="inlineStr">
        <is>
          <t>Gifts</t>
        </is>
      </c>
      <c r="C69" s="24" t="n"/>
      <c r="D69" s="25">
        <f>IF(ISNUMBER(C69),C69*12,"")</f>
        <v/>
      </c>
      <c r="E69" s="24" t="n"/>
      <c r="F69" s="24" t="n"/>
      <c r="G69" s="24" t="n"/>
      <c r="H69" s="24" t="n"/>
      <c r="I69" s="24" t="n"/>
      <c r="J69" s="24" t="n"/>
      <c r="K69" s="24" t="n"/>
      <c r="L69" s="24" t="n"/>
      <c r="M69" s="24" t="n"/>
      <c r="N69" s="24" t="n"/>
      <c r="O69" s="24" t="n"/>
      <c r="P69" s="24" t="n"/>
      <c r="Q69" s="25">
        <f>SUM(E69:P69)</f>
        <v/>
      </c>
      <c r="R69" s="25">
        <f>IF($C$5=0,"",Q69/$C$5)</f>
        <v/>
      </c>
      <c r="S69" s="25">
        <f>IF($C$5=0,"",Q69-N(C69)*$C$5)</f>
        <v/>
      </c>
      <c r="T69" s="19" t="n"/>
    </row>
    <row r="70">
      <c r="B70" s="19" t="inlineStr">
        <is>
          <t>Charitable giving</t>
        </is>
      </c>
      <c r="C70" s="24" t="n"/>
      <c r="D70" s="25">
        <f>IF(ISNUMBER(C70),C70*12,"")</f>
        <v/>
      </c>
      <c r="E70" s="24" t="n"/>
      <c r="F70" s="24" t="n"/>
      <c r="G70" s="24" t="n"/>
      <c r="H70" s="24" t="n"/>
      <c r="I70" s="24" t="n"/>
      <c r="J70" s="24" t="n"/>
      <c r="K70" s="24" t="n"/>
      <c r="L70" s="24" t="n"/>
      <c r="M70" s="24" t="n"/>
      <c r="N70" s="24" t="n"/>
      <c r="O70" s="24" t="n"/>
      <c r="P70" s="24" t="n"/>
      <c r="Q70" s="25">
        <f>SUM(E70:P70)</f>
        <v/>
      </c>
      <c r="R70" s="25">
        <f>IF($C$5=0,"",Q70/$C$5)</f>
        <v/>
      </c>
      <c r="S70" s="25">
        <f>IF($C$5=0,"",Q70-N(C70)*$C$5)</f>
        <v/>
      </c>
      <c r="T70" s="19" t="n"/>
    </row>
    <row r="71">
      <c r="B71" s="19" t="inlineStr">
        <is>
          <t>Help to family</t>
        </is>
      </c>
      <c r="C71" s="24" t="n"/>
      <c r="D71" s="25">
        <f>IF(ISNUMBER(C71),C71*12,"")</f>
        <v/>
      </c>
      <c r="E71" s="24" t="n"/>
      <c r="F71" s="24" t="n"/>
      <c r="G71" s="24" t="n"/>
      <c r="H71" s="24" t="n"/>
      <c r="I71" s="24" t="n"/>
      <c r="J71" s="24" t="n"/>
      <c r="K71" s="24" t="n"/>
      <c r="L71" s="24" t="n"/>
      <c r="M71" s="24" t="n"/>
      <c r="N71" s="24" t="n"/>
      <c r="O71" s="24" t="n"/>
      <c r="P71" s="24" t="n"/>
      <c r="Q71" s="25">
        <f>SUM(E71:P71)</f>
        <v/>
      </c>
      <c r="R71" s="25">
        <f>IF($C$5=0,"",Q71/$C$5)</f>
        <v/>
      </c>
      <c r="S71" s="25">
        <f>IF($C$5=0,"",Q71-N(C71)*$C$5)</f>
        <v/>
      </c>
      <c r="T71" s="19" t="n"/>
    </row>
    <row r="72">
      <c r="B72" s="29" t="inlineStr">
        <is>
          <t>Family &amp; giving subtotal</t>
        </is>
      </c>
      <c r="C72" s="30">
        <f>SUM(C69:C71)</f>
        <v/>
      </c>
      <c r="D72" s="30">
        <f>SUM(D69:D71)</f>
        <v/>
      </c>
      <c r="E72" s="30">
        <f>SUM(E69:E71)</f>
        <v/>
      </c>
      <c r="F72" s="30">
        <f>SUM(F69:F71)</f>
        <v/>
      </c>
      <c r="G72" s="30">
        <f>SUM(G69:G71)</f>
        <v/>
      </c>
      <c r="H72" s="30">
        <f>SUM(H69:H71)</f>
        <v/>
      </c>
      <c r="I72" s="30">
        <f>SUM(I69:I71)</f>
        <v/>
      </c>
      <c r="J72" s="30">
        <f>SUM(J69:J71)</f>
        <v/>
      </c>
      <c r="K72" s="30">
        <f>SUM(K69:K71)</f>
        <v/>
      </c>
      <c r="L72" s="30">
        <f>SUM(L69:L71)</f>
        <v/>
      </c>
      <c r="M72" s="30">
        <f>SUM(M69:M71)</f>
        <v/>
      </c>
      <c r="N72" s="30">
        <f>SUM(N69:N71)</f>
        <v/>
      </c>
      <c r="O72" s="30">
        <f>SUM(O69:O71)</f>
        <v/>
      </c>
      <c r="P72" s="30">
        <f>SUM(P69:P71)</f>
        <v/>
      </c>
      <c r="Q72" s="30">
        <f>SUM(Q69:Q71)</f>
        <v/>
      </c>
      <c r="R72" s="30">
        <f>IF($C$5=0,"",SUM(R69:R71))</f>
        <v/>
      </c>
      <c r="S72" s="30">
        <f>IF($C$5=0,"",SUM(S69:S71))</f>
        <v/>
      </c>
    </row>
    <row r="73">
      <c r="B73" s="28" t="inlineStr">
        <is>
          <t>Debt payments</t>
        </is>
      </c>
    </row>
    <row r="74">
      <c r="B74" s="19" t="inlineStr">
        <is>
          <t>Credit cards</t>
        </is>
      </c>
      <c r="C74" s="24" t="n"/>
      <c r="D74" s="25">
        <f>IF(ISNUMBER(C74),C74*12,"")</f>
        <v/>
      </c>
      <c r="E74" s="24" t="n"/>
      <c r="F74" s="24" t="n"/>
      <c r="G74" s="24" t="n"/>
      <c r="H74" s="24" t="n"/>
      <c r="I74" s="24" t="n"/>
      <c r="J74" s="24" t="n"/>
      <c r="K74" s="24" t="n"/>
      <c r="L74" s="24" t="n"/>
      <c r="M74" s="24" t="n"/>
      <c r="N74" s="24" t="n"/>
      <c r="O74" s="24" t="n"/>
      <c r="P74" s="24" t="n"/>
      <c r="Q74" s="25">
        <f>SUM(E74:P74)</f>
        <v/>
      </c>
      <c r="R74" s="25">
        <f>IF($C$5=0,"",Q74/$C$5)</f>
        <v/>
      </c>
      <c r="S74" s="25">
        <f>IF($C$5=0,"",Q74-N(C74)*$C$5)</f>
        <v/>
      </c>
      <c r="T74" s="19" t="n"/>
    </row>
    <row r="75">
      <c r="B75" s="19" t="inlineStr">
        <is>
          <t>Other loans</t>
        </is>
      </c>
      <c r="C75" s="24" t="n"/>
      <c r="D75" s="25">
        <f>IF(ISNUMBER(C75),C75*12,"")</f>
        <v/>
      </c>
      <c r="E75" s="24" t="n"/>
      <c r="F75" s="24" t="n"/>
      <c r="G75" s="24" t="n"/>
      <c r="H75" s="24" t="n"/>
      <c r="I75" s="24" t="n"/>
      <c r="J75" s="24" t="n"/>
      <c r="K75" s="24" t="n"/>
      <c r="L75" s="24" t="n"/>
      <c r="M75" s="24" t="n"/>
      <c r="N75" s="24" t="n"/>
      <c r="O75" s="24" t="n"/>
      <c r="P75" s="24" t="n"/>
      <c r="Q75" s="25">
        <f>SUM(E75:P75)</f>
        <v/>
      </c>
      <c r="R75" s="25">
        <f>IF($C$5=0,"",Q75/$C$5)</f>
        <v/>
      </c>
      <c r="S75" s="25">
        <f>IF($C$5=0,"",Q75-N(C75)*$C$5)</f>
        <v/>
      </c>
      <c r="T75" s="19" t="n"/>
    </row>
    <row r="76">
      <c r="B76" s="29" t="inlineStr">
        <is>
          <t>Debt payments subtotal</t>
        </is>
      </c>
      <c r="C76" s="30">
        <f>SUM(C74:C75)</f>
        <v/>
      </c>
      <c r="D76" s="30">
        <f>SUM(D74:D75)</f>
        <v/>
      </c>
      <c r="E76" s="30">
        <f>SUM(E74:E75)</f>
        <v/>
      </c>
      <c r="F76" s="30">
        <f>SUM(F74:F75)</f>
        <v/>
      </c>
      <c r="G76" s="30">
        <f>SUM(G74:G75)</f>
        <v/>
      </c>
      <c r="H76" s="30">
        <f>SUM(H74:H75)</f>
        <v/>
      </c>
      <c r="I76" s="30">
        <f>SUM(I74:I75)</f>
        <v/>
      </c>
      <c r="J76" s="30">
        <f>SUM(J74:J75)</f>
        <v/>
      </c>
      <c r="K76" s="30">
        <f>SUM(K74:K75)</f>
        <v/>
      </c>
      <c r="L76" s="30">
        <f>SUM(L74:L75)</f>
        <v/>
      </c>
      <c r="M76" s="30">
        <f>SUM(M74:M75)</f>
        <v/>
      </c>
      <c r="N76" s="30">
        <f>SUM(N74:N75)</f>
        <v/>
      </c>
      <c r="O76" s="30">
        <f>SUM(O74:O75)</f>
        <v/>
      </c>
      <c r="P76" s="30">
        <f>SUM(P74:P75)</f>
        <v/>
      </c>
      <c r="Q76" s="30">
        <f>SUM(Q74:Q75)</f>
        <v/>
      </c>
      <c r="R76" s="30">
        <f>IF($C$5=0,"",SUM(R74:R75))</f>
        <v/>
      </c>
      <c r="S76" s="30">
        <f>IF($C$5=0,"",SUM(S74:S75))</f>
        <v/>
      </c>
    </row>
    <row r="77">
      <c r="B77" s="28" t="inlineStr">
        <is>
          <t>Savings &amp; set-asides</t>
        </is>
      </c>
    </row>
    <row r="78">
      <c r="B78" s="19" t="inlineStr">
        <is>
          <t>Emergency fund</t>
        </is>
      </c>
      <c r="C78" s="24" t="n"/>
      <c r="D78" s="25">
        <f>IF(ISNUMBER(C78),C78*12,"")</f>
        <v/>
      </c>
      <c r="E78" s="24" t="n"/>
      <c r="F78" s="24" t="n"/>
      <c r="G78" s="24" t="n"/>
      <c r="H78" s="24" t="n"/>
      <c r="I78" s="24" t="n"/>
      <c r="J78" s="24" t="n"/>
      <c r="K78" s="24" t="n"/>
      <c r="L78" s="24" t="n"/>
      <c r="M78" s="24" t="n"/>
      <c r="N78" s="24" t="n"/>
      <c r="O78" s="24" t="n"/>
      <c r="P78" s="24" t="n"/>
      <c r="Q78" s="25">
        <f>SUM(E78:P78)</f>
        <v/>
      </c>
      <c r="R78" s="25">
        <f>IF($C$5=0,"",Q78/$C$5)</f>
        <v/>
      </c>
      <c r="S78" s="25">
        <f>IF($C$5=0,"",Q78-N(C78)*$C$5)</f>
        <v/>
      </c>
      <c r="T78" s="19" t="n"/>
    </row>
    <row r="79">
      <c r="B79" s="19" t="inlineStr">
        <is>
          <t>Irregular expenses set-aside (from Irregular tab)</t>
        </is>
      </c>
      <c r="C79" s="25">
        <f>'Irregular'!$D$5</f>
        <v/>
      </c>
      <c r="D79" s="25">
        <f>IF(ISNUMBER(C79),C79*12,"")</f>
        <v/>
      </c>
      <c r="E79" s="24" t="n"/>
      <c r="F79" s="24" t="n"/>
      <c r="G79" s="24" t="n"/>
      <c r="H79" s="24" t="n"/>
      <c r="I79" s="24" t="n"/>
      <c r="J79" s="24" t="n"/>
      <c r="K79" s="24" t="n"/>
      <c r="L79" s="24" t="n"/>
      <c r="M79" s="24" t="n"/>
      <c r="N79" s="24" t="n"/>
      <c r="O79" s="24" t="n"/>
      <c r="P79" s="24" t="n"/>
      <c r="Q79" s="25">
        <f>SUM(E79:P79)</f>
        <v/>
      </c>
      <c r="R79" s="25">
        <f>IF($C$5=0,"",Q79/$C$5)</f>
        <v/>
      </c>
      <c r="S79" s="25">
        <f>IF($C$5=0,"",Q79-N(C79)*$C$5)</f>
        <v/>
      </c>
      <c r="T79" s="19" t="n"/>
    </row>
    <row r="80">
      <c r="B80" s="19" t="inlineStr">
        <is>
          <t>Other savings</t>
        </is>
      </c>
      <c r="C80" s="24" t="n"/>
      <c r="D80" s="25">
        <f>IF(ISNUMBER(C80),C80*12,"")</f>
        <v/>
      </c>
      <c r="E80" s="24" t="n"/>
      <c r="F80" s="24" t="n"/>
      <c r="G80" s="24" t="n"/>
      <c r="H80" s="24" t="n"/>
      <c r="I80" s="24" t="n"/>
      <c r="J80" s="24" t="n"/>
      <c r="K80" s="24" t="n"/>
      <c r="L80" s="24" t="n"/>
      <c r="M80" s="24" t="n"/>
      <c r="N80" s="24" t="n"/>
      <c r="O80" s="24" t="n"/>
      <c r="P80" s="24" t="n"/>
      <c r="Q80" s="25">
        <f>SUM(E80:P80)</f>
        <v/>
      </c>
      <c r="R80" s="25">
        <f>IF($C$5=0,"",Q80/$C$5)</f>
        <v/>
      </c>
      <c r="S80" s="25">
        <f>IF($C$5=0,"",Q80-N(C80)*$C$5)</f>
        <v/>
      </c>
      <c r="T80" s="19" t="n"/>
    </row>
    <row r="81">
      <c r="B81" s="29" t="inlineStr">
        <is>
          <t>Savings &amp; set-asides subtotal</t>
        </is>
      </c>
      <c r="C81" s="30">
        <f>SUM(C78:C80)</f>
        <v/>
      </c>
      <c r="D81" s="30">
        <f>SUM(D78:D80)</f>
        <v/>
      </c>
      <c r="E81" s="30">
        <f>SUM(E78:E80)</f>
        <v/>
      </c>
      <c r="F81" s="30">
        <f>SUM(F78:F80)</f>
        <v/>
      </c>
      <c r="G81" s="30">
        <f>SUM(G78:G80)</f>
        <v/>
      </c>
      <c r="H81" s="30">
        <f>SUM(H78:H80)</f>
        <v/>
      </c>
      <c r="I81" s="30">
        <f>SUM(I78:I80)</f>
        <v/>
      </c>
      <c r="J81" s="30">
        <f>SUM(J78:J80)</f>
        <v/>
      </c>
      <c r="K81" s="30">
        <f>SUM(K78:K80)</f>
        <v/>
      </c>
      <c r="L81" s="30">
        <f>SUM(L78:L80)</f>
        <v/>
      </c>
      <c r="M81" s="30">
        <f>SUM(M78:M80)</f>
        <v/>
      </c>
      <c r="N81" s="30">
        <f>SUM(N78:N80)</f>
        <v/>
      </c>
      <c r="O81" s="30">
        <f>SUM(O78:O80)</f>
        <v/>
      </c>
      <c r="P81" s="30">
        <f>SUM(P78:P80)</f>
        <v/>
      </c>
      <c r="Q81" s="30">
        <f>SUM(Q78:Q80)</f>
        <v/>
      </c>
      <c r="R81" s="30">
        <f>IF($C$5=0,"",SUM(R78:R80))</f>
        <v/>
      </c>
      <c r="S81" s="30">
        <f>IF($C$5=0,"",SUM(S78:S80))</f>
        <v/>
      </c>
    </row>
    <row r="82">
      <c r="B82" s="26" t="inlineStr">
        <is>
          <t>Total expenses</t>
        </is>
      </c>
      <c r="C82" s="27">
        <f>C31+C40+C44+C51+C56+C63+C67+C72+C76+C81</f>
        <v/>
      </c>
      <c r="D82" s="27">
        <f>D31+D40+D44+D51+D56+D63+D67+D72+D76+D81</f>
        <v/>
      </c>
      <c r="E82" s="27">
        <f>E31+E40+E44+E51+E56+E63+E67+E72+E76+E81</f>
        <v/>
      </c>
      <c r="F82" s="27">
        <f>F31+F40+F44+F51+F56+F63+F67+F72+F76+F81</f>
        <v/>
      </c>
      <c r="G82" s="27">
        <f>G31+G40+G44+G51+G56+G63+G67+G72+G76+G81</f>
        <v/>
      </c>
      <c r="H82" s="27">
        <f>H31+H40+H44+H51+H56+H63+H67+H72+H76+H81</f>
        <v/>
      </c>
      <c r="I82" s="27">
        <f>I31+I40+I44+I51+I56+I63+I67+I72+I76+I81</f>
        <v/>
      </c>
      <c r="J82" s="27">
        <f>J31+J40+J44+J51+J56+J63+J67+J72+J76+J81</f>
        <v/>
      </c>
      <c r="K82" s="27">
        <f>K31+K40+K44+K51+K56+K63+K67+K72+K76+K81</f>
        <v/>
      </c>
      <c r="L82" s="27">
        <f>L31+L40+L44+L51+L56+L63+L67+L72+L76+L81</f>
        <v/>
      </c>
      <c r="M82" s="27">
        <f>M31+M40+M44+M51+M56+M63+M67+M72+M76+M81</f>
        <v/>
      </c>
      <c r="N82" s="27">
        <f>N31+N40+N44+N51+N56+N63+N67+N72+N76+N81</f>
        <v/>
      </c>
      <c r="O82" s="27">
        <f>O31+O40+O44+O51+O56+O63+O67+O72+O76+O81</f>
        <v/>
      </c>
      <c r="P82" s="27">
        <f>P31+P40+P44+P51+P56+P63+P67+P72+P76+P81</f>
        <v/>
      </c>
      <c r="Q82" s="27">
        <f>Q31+Q40+Q44+Q51+Q56+Q63+Q67+Q72+Q76+Q81</f>
        <v/>
      </c>
      <c r="R82" s="27">
        <f>IF($C$5=0,"",N(R31)+N(R40)+N(R44)+N(R51)+N(R56)+N(R63)+N(R67)+N(R72)+N(R76)+N(R81))</f>
        <v/>
      </c>
      <c r="S82" s="27">
        <f>IF($C$5=0,"",N(S31)+N(S40)+N(S44)+N(S51)+N(S56)+N(S63)+N(S67)+N(S72)+N(S76)+N(S81))</f>
        <v/>
      </c>
    </row>
    <row r="84">
      <c r="B84" s="23" t="inlineStr">
        <is>
          <t>SURPLUS (+) OR SHORTFALL (–)</t>
        </is>
      </c>
      <c r="C84" s="2" t="n"/>
      <c r="D84" s="2" t="n"/>
      <c r="E84" s="2" t="n"/>
      <c r="F84" s="2" t="n"/>
      <c r="G84" s="2" t="n"/>
      <c r="H84" s="2" t="n"/>
      <c r="I84" s="2" t="n"/>
      <c r="J84" s="2" t="n"/>
      <c r="K84" s="2" t="n"/>
      <c r="L84" s="2" t="n"/>
      <c r="M84" s="2" t="n"/>
      <c r="N84" s="2" t="n"/>
      <c r="O84" s="2" t="n"/>
      <c r="P84" s="2" t="n"/>
      <c r="Q84" s="2" t="n"/>
      <c r="R84" s="2" t="n"/>
      <c r="S84" s="2" t="n"/>
      <c r="T84" s="2" t="n"/>
    </row>
    <row r="85">
      <c r="B85" s="31" t="inlineStr">
        <is>
          <t>Income minus expenses</t>
        </is>
      </c>
      <c r="C85" s="32">
        <f>C20-C82</f>
        <v/>
      </c>
      <c r="D85" s="32">
        <f>D20-D82</f>
        <v/>
      </c>
      <c r="E85" s="32">
        <f>IF(E89=0,"",E20-E82)</f>
        <v/>
      </c>
      <c r="F85" s="32">
        <f>IF(F89=0,"",F20-F82)</f>
        <v/>
      </c>
      <c r="G85" s="32">
        <f>IF(G89=0,"",G20-G82)</f>
        <v/>
      </c>
      <c r="H85" s="32">
        <f>IF(H89=0,"",H20-H82)</f>
        <v/>
      </c>
      <c r="I85" s="32">
        <f>IF(I89=0,"",I20-I82)</f>
        <v/>
      </c>
      <c r="J85" s="32">
        <f>IF(J89=0,"",J20-J82)</f>
        <v/>
      </c>
      <c r="K85" s="32">
        <f>IF(K89=0,"",K20-K82)</f>
        <v/>
      </c>
      <c r="L85" s="32">
        <f>IF(L89=0,"",L20-L82)</f>
        <v/>
      </c>
      <c r="M85" s="32">
        <f>IF(M89=0,"",M20-M82)</f>
        <v/>
      </c>
      <c r="N85" s="32">
        <f>IF(N89=0,"",N20-N82)</f>
        <v/>
      </c>
      <c r="O85" s="32">
        <f>IF(O89=0,"",O20-O82)</f>
        <v/>
      </c>
      <c r="P85" s="32">
        <f>IF(P89=0,"",P20-P82)</f>
        <v/>
      </c>
      <c r="Q85" s="32">
        <f>Q20-Q82</f>
        <v/>
      </c>
      <c r="R85" s="32">
        <f>IF($C$5=0,"",R20-R82)</f>
        <v/>
      </c>
      <c r="S85" s="32">
        <f>IF($C$5=0,"",S20-S82)</f>
        <v/>
      </c>
    </row>
    <row r="86" ht="22" customHeight="1">
      <c r="B86" s="33">
        <f>IF(AND(N(C20)=0,N(C82)=0),"Type your planned amounts to see whether planned income covers planned expenses.",IF(C85&gt;=0,"Plan: income covers planned expenses by "&amp;TEXT(C85,"$#,##0")&amp;" a month.","Plan: planned expenses are "&amp;TEXT(-C85,"$#,##0")&amp;" a month more than planned income."))</f>
        <v/>
      </c>
      <c r="C86" s="20" t="n"/>
      <c r="D86" s="20" t="n"/>
      <c r="E86" s="20" t="n"/>
      <c r="F86" s="20" t="n"/>
      <c r="G86" s="20" t="n"/>
      <c r="H86" s="20" t="n"/>
      <c r="I86" s="20" t="n"/>
      <c r="J86" s="21" t="n"/>
    </row>
    <row r="87">
      <c r="B87" s="34">
        <f>IF(AND(LEFT($C$6,3)="Net",N(C33)&gt;0),"Check: Social Security is set to Net, but a Part B premium is also listed under Healthcare. That may count it twice.","")</f>
        <v/>
      </c>
      <c r="C87" s="20" t="n"/>
      <c r="D87" s="20" t="n"/>
      <c r="E87" s="20" t="n"/>
      <c r="F87" s="20" t="n"/>
      <c r="G87" s="20" t="n"/>
      <c r="H87" s="20" t="n"/>
      <c r="I87" s="20" t="n"/>
      <c r="J87" s="21" t="n"/>
    </row>
    <row r="89" hidden="1">
      <c r="B89" s="18" t="inlineStr">
        <is>
          <t>Helper (hidden row): month has actual numbers</t>
        </is>
      </c>
      <c r="E89" s="35">
        <f>IF(COUNT(E10:E19,E24:E30,E33:E39,E42:E43,E46:E50,E53:E55,E58:E62,E65:E66,E69:E71,E74:E75,E78:E80)&gt;0,1,0)</f>
        <v/>
      </c>
      <c r="F89" s="35">
        <f>IF(COUNT(F10:F19,F24:F30,F33:F39,F42:F43,F46:F50,F53:F55,F58:F62,F65:F66,F69:F71,F74:F75,F78:F80)&gt;0,1,0)</f>
        <v/>
      </c>
      <c r="G89" s="35">
        <f>IF(COUNT(G10:G19,G24:G30,G33:G39,G42:G43,G46:G50,G53:G55,G58:G62,G65:G66,G69:G71,G74:G75,G78:G80)&gt;0,1,0)</f>
        <v/>
      </c>
      <c r="H89" s="35">
        <f>IF(COUNT(H10:H19,H24:H30,H33:H39,H42:H43,H46:H50,H53:H55,H58:H62,H65:H66,H69:H71,H74:H75,H78:H80)&gt;0,1,0)</f>
        <v/>
      </c>
      <c r="I89" s="35">
        <f>IF(COUNT(I10:I19,I24:I30,I33:I39,I42:I43,I46:I50,I53:I55,I58:I62,I65:I66,I69:I71,I74:I75,I78:I80)&gt;0,1,0)</f>
        <v/>
      </c>
      <c r="J89" s="35">
        <f>IF(COUNT(J10:J19,J24:J30,J33:J39,J42:J43,J46:J50,J53:J55,J58:J62,J65:J66,J69:J71,J74:J75,J78:J80)&gt;0,1,0)</f>
        <v/>
      </c>
      <c r="K89" s="35">
        <f>IF(COUNT(K10:K19,K24:K30,K33:K39,K42:K43,K46:K50,K53:K55,K58:K62,K65:K66,K69:K71,K74:K75,K78:K80)&gt;0,1,0)</f>
        <v/>
      </c>
      <c r="L89" s="35">
        <f>IF(COUNT(L10:L19,L24:L30,L33:L39,L42:L43,L46:L50,L53:L55,L58:L62,L65:L66,L69:L71,L74:L75,L78:L80)&gt;0,1,0)</f>
        <v/>
      </c>
      <c r="M89" s="35">
        <f>IF(COUNT(M10:M19,M24:M30,M33:M39,M42:M43,M46:M50,M53:M55,M58:M62,M65:M66,M69:M71,M74:M75,M78:M80)&gt;0,1,0)</f>
        <v/>
      </c>
      <c r="N89" s="35">
        <f>IF(COUNT(N10:N19,N24:N30,N33:N39,N42:N43,N46:N50,N53:N55,N58:N62,N65:N66,N69:N71,N74:N75,N78:N80)&gt;0,1,0)</f>
        <v/>
      </c>
      <c r="O89" s="35">
        <f>IF(COUNT(O10:O19,O24:O30,O33:O39,O42:O43,O46:O50,O53:O55,O58:O62,O65:O66,O69:O71,O74:O75,O78:O80)&gt;0,1,0)</f>
        <v/>
      </c>
      <c r="P89" s="35">
        <f>IF(COUNT(P10:P19,P24:P30,P33:P39,P42:P43,P46:P50,P53:P55,P58:P62,P65:P66,P69:P71,P74:P75,P78:P80)&gt;0,1,0)</f>
        <v/>
      </c>
    </row>
  </sheetData>
  <mergeCells count="5">
    <mergeCell ref="C6:H6"/>
    <mergeCell ref="B87:J87"/>
    <mergeCell ref="D5:L5"/>
    <mergeCell ref="A2:T2"/>
    <mergeCell ref="B86:J86"/>
  </mergeCells>
  <conditionalFormatting sqref="C85:S85">
    <cfRule type="expression" priority="1" dxfId="0">
      <formula>AND(ISNUMBER(C85),C85&lt;0)</formula>
    </cfRule>
  </conditionalFormatting>
  <conditionalFormatting sqref="B87">
    <cfRule type="expression" priority="2" dxfId="0">
      <formula>LEN($B$87)&gt;0</formula>
    </cfRule>
  </conditionalFormatting>
  <dataValidations count="2">
    <dataValidation sqref="C6" showDropDown="0" showInputMessage="0" showErrorMessage="0" allowBlank="1" type="list">
      <formula1>"Gross (Part B listed under Healthcare),Net deposit (Part B already taken out)"</formula1>
    </dataValidation>
    <dataValidation sqref="C4" showDropDown="0" showInputMessage="0" showErrorMessage="1" allowBlank="1" error="Enter a year" type="whole" operator="between">
      <formula1>2000</formula1>
      <formula2>2100</formula2>
    </dataValidation>
  </dataValidations>
  <printOptions horizontalCentered="1"/>
  <pageMargins left="0.4" right="0.4" top="1" bottom="1" header="0.5" footer="0.5"/>
  <pageSetup orientation="landscape" fitToHeight="0" fitToWidth="1"/>
</worksheet>
</file>

<file path=xl/worksheets/sheet3.xml><?xml version="1.0" encoding="utf-8"?>
<worksheet xmlns="http://schemas.openxmlformats.org/spreadsheetml/2006/main">
  <sheetPr>
    <tabColor rgb="000F6B5C"/>
    <outlinePr summaryBelow="1" summaryRight="1"/>
    <pageSetUpPr fitToPage="1"/>
  </sheetPr>
  <dimension ref="A1:J39"/>
  <sheetViews>
    <sheetView showGridLines="0" workbookViewId="0">
      <selection activeCell="A1" sqref="A1"/>
    </sheetView>
  </sheetViews>
  <sheetFormatPr baseColWidth="8" defaultRowHeight="15"/>
  <cols>
    <col width="2" customWidth="1" min="1" max="1"/>
    <col width="34" customWidth="1" min="2" max="2"/>
    <col width="16" customWidth="1" min="3" max="3"/>
    <col width="16" customWidth="1" min="4" max="4"/>
    <col width="16" customWidth="1" min="5" max="5"/>
    <col width="14" customWidth="1" min="6" max="6"/>
    <col width="4" customWidth="1" min="7" max="7"/>
    <col width="14" customWidth="1" min="8" max="8"/>
    <col width="14" customWidth="1" min="9" max="9"/>
    <col width="14" customWidth="1" min="10" max="10"/>
  </cols>
  <sheetData>
    <row r="1" ht="30" customHeight="1">
      <c r="A1" s="1">
        <f>"RetireTally · Budget Summary · "&amp;'Budget'!$C$4</f>
        <v/>
      </c>
      <c r="B1" s="2" t="n"/>
      <c r="C1" s="2" t="n"/>
      <c r="D1" s="2" t="n"/>
      <c r="E1" s="2" t="n"/>
      <c r="F1" s="2" t="n"/>
      <c r="G1" s="2" t="n"/>
      <c r="H1" s="2" t="n"/>
      <c r="I1" s="2" t="n"/>
    </row>
    <row r="2" ht="30" customHeight="1">
      <c r="A2" s="3" t="inlineStr">
        <is>
          <t>Everything on this tab calculates from the Budget tab.</t>
        </is>
      </c>
    </row>
    <row r="4" ht="20" customHeight="1">
      <c r="B4" s="4" t="inlineStr">
        <is>
          <t>The big picture</t>
        </is>
      </c>
      <c r="C4" s="5" t="n"/>
      <c r="D4" s="5" t="n"/>
      <c r="E4" s="5" t="n"/>
      <c r="F4" s="5" t="n"/>
    </row>
    <row r="5" ht="30" customHeight="1">
      <c r="B5" s="22" t="inlineStr"/>
      <c r="C5" s="22" t="inlineStr">
        <is>
          <t>Planned per month</t>
        </is>
      </c>
      <c r="D5" s="22" t="inlineStr">
        <is>
          <t>Planned per year</t>
        </is>
      </c>
      <c r="E5" s="22" t="inlineStr">
        <is>
          <t>Actual year to date</t>
        </is>
      </c>
      <c r="F5" s="22" t="inlineStr">
        <is>
          <t>Actual monthly avg</t>
        </is>
      </c>
      <c r="H5" s="22" t="inlineStr">
        <is>
          <t>Month</t>
        </is>
      </c>
      <c r="I5" s="22" t="inlineStr">
        <is>
          <t>Income</t>
        </is>
      </c>
      <c r="J5" s="22" t="inlineStr">
        <is>
          <t>Expenses</t>
        </is>
      </c>
    </row>
    <row r="6">
      <c r="B6" s="26" t="inlineStr">
        <is>
          <t>Money coming in</t>
        </is>
      </c>
      <c r="C6" s="36">
        <f>'Budget'!C20</f>
        <v/>
      </c>
      <c r="D6" s="36">
        <f>'Budget'!D20</f>
        <v/>
      </c>
      <c r="E6" s="36">
        <f>'Budget'!Q20</f>
        <v/>
      </c>
      <c r="F6" s="36">
        <f>'Budget'!R20</f>
        <v/>
      </c>
      <c r="H6" s="37" t="inlineStr">
        <is>
          <t>Jan</t>
        </is>
      </c>
      <c r="I6" s="25">
        <f>'Budget'!E20</f>
        <v/>
      </c>
      <c r="J6" s="25">
        <f>'Budget'!E82</f>
        <v/>
      </c>
    </row>
    <row r="7">
      <c r="B7" s="26" t="inlineStr">
        <is>
          <t>Money going out</t>
        </is>
      </c>
      <c r="C7" s="36">
        <f>'Budget'!C82</f>
        <v/>
      </c>
      <c r="D7" s="36">
        <f>'Budget'!D82</f>
        <v/>
      </c>
      <c r="E7" s="36">
        <f>'Budget'!Q82</f>
        <v/>
      </c>
      <c r="F7" s="36">
        <f>'Budget'!R82</f>
        <v/>
      </c>
      <c r="H7" s="37" t="inlineStr">
        <is>
          <t>Feb</t>
        </is>
      </c>
      <c r="I7" s="25">
        <f>'Budget'!F20</f>
        <v/>
      </c>
      <c r="J7" s="25">
        <f>'Budget'!F82</f>
        <v/>
      </c>
    </row>
    <row r="8">
      <c r="B8" s="26" t="inlineStr">
        <is>
          <t>Surplus (+) or shortfall (–)</t>
        </is>
      </c>
      <c r="C8" s="32">
        <f>'Budget'!C85</f>
        <v/>
      </c>
      <c r="D8" s="32">
        <f>'Budget'!D85</f>
        <v/>
      </c>
      <c r="E8" s="32">
        <f>'Budget'!Q85</f>
        <v/>
      </c>
      <c r="F8" s="32">
        <f>'Budget'!R85</f>
        <v/>
      </c>
      <c r="H8" s="37" t="inlineStr">
        <is>
          <t>Mar</t>
        </is>
      </c>
      <c r="I8" s="25">
        <f>'Budget'!G20</f>
        <v/>
      </c>
      <c r="J8" s="25">
        <f>'Budget'!G82</f>
        <v/>
      </c>
    </row>
    <row r="9">
      <c r="H9" s="37" t="inlineStr">
        <is>
          <t>Apr</t>
        </is>
      </c>
      <c r="I9" s="25">
        <f>'Budget'!H20</f>
        <v/>
      </c>
      <c r="J9" s="25">
        <f>'Budget'!H82</f>
        <v/>
      </c>
    </row>
    <row r="10">
      <c r="B10" s="29" t="inlineStr">
        <is>
          <t>Months with actual numbers</t>
        </is>
      </c>
      <c r="C10" s="38">
        <f>'Budget'!C5</f>
        <v/>
      </c>
      <c r="H10" s="37" t="inlineStr">
        <is>
          <t>May</t>
        </is>
      </c>
      <c r="I10" s="25">
        <f>'Budget'!I20</f>
        <v/>
      </c>
      <c r="J10" s="25">
        <f>'Budget'!I82</f>
        <v/>
      </c>
    </row>
    <row r="11">
      <c r="B11" s="29" t="inlineStr">
        <is>
          <t>Months with a shortfall (actual)</t>
        </is>
      </c>
      <c r="C11" s="38">
        <f>COUNTIF('Budget'!E85:P85,"&lt;0")</f>
        <v/>
      </c>
      <c r="H11" s="37" t="inlineStr">
        <is>
          <t>Jun</t>
        </is>
      </c>
      <c r="I11" s="25">
        <f>'Budget'!J20</f>
        <v/>
      </c>
      <c r="J11" s="25">
        <f>'Budget'!J82</f>
        <v/>
      </c>
    </row>
    <row r="12">
      <c r="B12" s="29" t="inlineStr">
        <is>
          <t>Healthcare share of planned spending</t>
        </is>
      </c>
      <c r="C12" s="39">
        <f>IF(N('Budget'!C82)=0,"",'Budget'!C40/'Budget'!C82)</f>
        <v/>
      </c>
      <c r="H12" s="37" t="inlineStr">
        <is>
          <t>Jul</t>
        </is>
      </c>
      <c r="I12" s="25">
        <f>'Budget'!K20</f>
        <v/>
      </c>
      <c r="J12" s="25">
        <f>'Budget'!K82</f>
        <v/>
      </c>
    </row>
    <row r="13">
      <c r="H13" s="37" t="inlineStr">
        <is>
          <t>Aug</t>
        </is>
      </c>
      <c r="I13" s="25">
        <f>'Budget'!L20</f>
        <v/>
      </c>
      <c r="J13" s="25">
        <f>'Budget'!L82</f>
        <v/>
      </c>
    </row>
    <row r="14" ht="20" customHeight="1">
      <c r="B14" s="4" t="inlineStr">
        <is>
          <t>Spending by category</t>
        </is>
      </c>
      <c r="C14" s="5" t="n"/>
      <c r="D14" s="5" t="n"/>
      <c r="E14" s="5" t="n"/>
      <c r="F14" s="5" t="n"/>
      <c r="H14" s="37" t="inlineStr">
        <is>
          <t>Sep</t>
        </is>
      </c>
      <c r="I14" s="25">
        <f>'Budget'!M20</f>
        <v/>
      </c>
      <c r="J14" s="25">
        <f>'Budget'!M82</f>
        <v/>
      </c>
    </row>
    <row r="15" ht="30" customHeight="1">
      <c r="B15" s="22" t="inlineStr">
        <is>
          <t>Category</t>
        </is>
      </c>
      <c r="C15" s="22" t="inlineStr">
        <is>
          <t>Planned per month</t>
        </is>
      </c>
      <c r="D15" s="22" t="inlineStr">
        <is>
          <t>Share of planned</t>
        </is>
      </c>
      <c r="E15" s="22" t="inlineStr">
        <is>
          <t>Actual year to date</t>
        </is>
      </c>
      <c r="F15" s="22" t="inlineStr">
        <is>
          <t>Share of actual</t>
        </is>
      </c>
      <c r="H15" s="37" t="inlineStr">
        <is>
          <t>Oct</t>
        </is>
      </c>
      <c r="I15" s="25">
        <f>'Budget'!N20</f>
        <v/>
      </c>
      <c r="J15" s="25">
        <f>'Budget'!N82</f>
        <v/>
      </c>
    </row>
    <row r="16">
      <c r="B16" s="40" t="inlineStr">
        <is>
          <t>Housing</t>
        </is>
      </c>
      <c r="C16" s="25">
        <f>'Budget'!C31</f>
        <v/>
      </c>
      <c r="D16" s="41">
        <f>IF(N('Budget'!C82)=0,"",C16/'Budget'!C82)</f>
        <v/>
      </c>
      <c r="E16" s="25">
        <f>'Budget'!Q31</f>
        <v/>
      </c>
      <c r="F16" s="41">
        <f>IF(N('Budget'!Q82)=0,"",E16/'Budget'!Q82)</f>
        <v/>
      </c>
      <c r="H16" s="37" t="inlineStr">
        <is>
          <t>Nov</t>
        </is>
      </c>
      <c r="I16" s="25">
        <f>'Budget'!O20</f>
        <v/>
      </c>
      <c r="J16" s="25">
        <f>'Budget'!O82</f>
        <v/>
      </c>
    </row>
    <row r="17">
      <c r="B17" s="40" t="inlineStr">
        <is>
          <t>Healthcare</t>
        </is>
      </c>
      <c r="C17" s="25">
        <f>'Budget'!C40</f>
        <v/>
      </c>
      <c r="D17" s="41">
        <f>IF(N('Budget'!C82)=0,"",C17/'Budget'!C82)</f>
        <v/>
      </c>
      <c r="E17" s="25">
        <f>'Budget'!Q40</f>
        <v/>
      </c>
      <c r="F17" s="41">
        <f>IF(N('Budget'!Q82)=0,"",E17/'Budget'!Q82)</f>
        <v/>
      </c>
      <c r="H17" s="37" t="inlineStr">
        <is>
          <t>Dec</t>
        </is>
      </c>
      <c r="I17" s="25">
        <f>'Budget'!P20</f>
        <v/>
      </c>
      <c r="J17" s="25">
        <f>'Budget'!P82</f>
        <v/>
      </c>
    </row>
    <row r="18">
      <c r="B18" s="40" t="inlineStr">
        <is>
          <t>Food</t>
        </is>
      </c>
      <c r="C18" s="25">
        <f>'Budget'!C44</f>
        <v/>
      </c>
      <c r="D18" s="41">
        <f>IF(N('Budget'!C82)=0,"",C18/'Budget'!C82)</f>
        <v/>
      </c>
      <c r="E18" s="25">
        <f>'Budget'!Q44</f>
        <v/>
      </c>
      <c r="F18" s="41">
        <f>IF(N('Budget'!Q82)=0,"",E18/'Budget'!Q82)</f>
        <v/>
      </c>
    </row>
    <row r="19">
      <c r="B19" s="40" t="inlineStr">
        <is>
          <t>Transportation</t>
        </is>
      </c>
      <c r="C19" s="25">
        <f>'Budget'!C51</f>
        <v/>
      </c>
      <c r="D19" s="41">
        <f>IF(N('Budget'!C82)=0,"",C19/'Budget'!C82)</f>
        <v/>
      </c>
      <c r="E19" s="25">
        <f>'Budget'!Q51</f>
        <v/>
      </c>
      <c r="F19" s="41">
        <f>IF(N('Budget'!Q82)=0,"",E19/'Budget'!Q82)</f>
        <v/>
      </c>
    </row>
    <row r="20">
      <c r="B20" s="40" t="inlineStr">
        <is>
          <t>Insurance &amp; taxes</t>
        </is>
      </c>
      <c r="C20" s="25">
        <f>'Budget'!C56</f>
        <v/>
      </c>
      <c r="D20" s="41">
        <f>IF(N('Budget'!C82)=0,"",C20/'Budget'!C82)</f>
        <v/>
      </c>
      <c r="E20" s="25">
        <f>'Budget'!Q56</f>
        <v/>
      </c>
      <c r="F20" s="41">
        <f>IF(N('Budget'!Q82)=0,"",E20/'Budget'!Q82)</f>
        <v/>
      </c>
    </row>
    <row r="21">
      <c r="B21" s="40" t="inlineStr">
        <is>
          <t>Personal &amp; household</t>
        </is>
      </c>
      <c r="C21" s="25">
        <f>'Budget'!C63</f>
        <v/>
      </c>
      <c r="D21" s="41">
        <f>IF(N('Budget'!C82)=0,"",C21/'Budget'!C82)</f>
        <v/>
      </c>
      <c r="E21" s="25">
        <f>'Budget'!Q63</f>
        <v/>
      </c>
      <c r="F21" s="41">
        <f>IF(N('Budget'!Q82)=0,"",E21/'Budget'!Q82)</f>
        <v/>
      </c>
    </row>
    <row r="22">
      <c r="B22" s="40" t="inlineStr">
        <is>
          <t>Fun &amp; travel</t>
        </is>
      </c>
      <c r="C22" s="25">
        <f>'Budget'!C67</f>
        <v/>
      </c>
      <c r="D22" s="41">
        <f>IF(N('Budget'!C82)=0,"",C22/'Budget'!C82)</f>
        <v/>
      </c>
      <c r="E22" s="25">
        <f>'Budget'!Q67</f>
        <v/>
      </c>
      <c r="F22" s="41">
        <f>IF(N('Budget'!Q82)=0,"",E22/'Budget'!Q82)</f>
        <v/>
      </c>
    </row>
    <row r="23">
      <c r="B23" s="40" t="inlineStr">
        <is>
          <t>Family &amp; giving</t>
        </is>
      </c>
      <c r="C23" s="25">
        <f>'Budget'!C72</f>
        <v/>
      </c>
      <c r="D23" s="41">
        <f>IF(N('Budget'!C82)=0,"",C23/'Budget'!C82)</f>
        <v/>
      </c>
      <c r="E23" s="25">
        <f>'Budget'!Q72</f>
        <v/>
      </c>
      <c r="F23" s="41">
        <f>IF(N('Budget'!Q82)=0,"",E23/'Budget'!Q82)</f>
        <v/>
      </c>
    </row>
    <row r="24">
      <c r="B24" s="40" t="inlineStr">
        <is>
          <t>Debt payments</t>
        </is>
      </c>
      <c r="C24" s="25">
        <f>'Budget'!C76</f>
        <v/>
      </c>
      <c r="D24" s="41">
        <f>IF(N('Budget'!C82)=0,"",C24/'Budget'!C82)</f>
        <v/>
      </c>
      <c r="E24" s="25">
        <f>'Budget'!Q76</f>
        <v/>
      </c>
      <c r="F24" s="41">
        <f>IF(N('Budget'!Q82)=0,"",E24/'Budget'!Q82)</f>
        <v/>
      </c>
    </row>
    <row r="25">
      <c r="B25" s="40" t="inlineStr">
        <is>
          <t>Savings &amp; set-asides</t>
        </is>
      </c>
      <c r="C25" s="25">
        <f>'Budget'!C81</f>
        <v/>
      </c>
      <c r="D25" s="41">
        <f>IF(N('Budget'!C82)=0,"",C25/'Budget'!C82)</f>
        <v/>
      </c>
      <c r="E25" s="25">
        <f>'Budget'!Q81</f>
        <v/>
      </c>
      <c r="F25" s="41">
        <f>IF(N('Budget'!Q82)=0,"",E25/'Budget'!Q82)</f>
        <v/>
      </c>
    </row>
    <row r="26">
      <c r="B26" s="26" t="inlineStr">
        <is>
          <t>Total</t>
        </is>
      </c>
      <c r="C26" s="42">
        <f>SUM(C16:C25)</f>
        <v/>
      </c>
      <c r="E26" s="42">
        <f>SUM(E16:E25)</f>
        <v/>
      </c>
    </row>
    <row r="28" ht="20" customHeight="1">
      <c r="B28" s="4" t="inlineStr">
        <is>
          <t>Notes</t>
        </is>
      </c>
      <c r="C28" s="5" t="n"/>
      <c r="D28" s="5" t="n"/>
      <c r="E28" s="5" t="n"/>
      <c r="F28" s="5" t="n"/>
    </row>
    <row r="29">
      <c r="B29" s="43" t="n"/>
      <c r="C29" s="44" t="n"/>
      <c r="D29" s="44" t="n"/>
      <c r="E29" s="44" t="n"/>
      <c r="F29" s="45" t="n"/>
    </row>
    <row r="30">
      <c r="B30" s="46" t="n"/>
      <c r="F30" s="47" t="n"/>
    </row>
    <row r="31">
      <c r="B31" s="46" t="n"/>
      <c r="F31" s="47" t="n"/>
    </row>
    <row r="32">
      <c r="B32" s="46" t="n"/>
      <c r="F32" s="47" t="n"/>
    </row>
    <row r="33">
      <c r="B33" s="46" t="n"/>
      <c r="F33" s="47" t="n"/>
    </row>
    <row r="34">
      <c r="B34" s="46" t="n"/>
      <c r="F34" s="47" t="n"/>
    </row>
    <row r="35">
      <c r="B35" s="46" t="n"/>
      <c r="F35" s="47" t="n"/>
    </row>
    <row r="36">
      <c r="B36" s="48" t="n"/>
      <c r="C36" s="49" t="n"/>
      <c r="D36" s="49" t="n"/>
      <c r="E36" s="49" t="n"/>
      <c r="F36" s="50" t="n"/>
    </row>
    <row r="37">
      <c r="B37" s="18" t="inlineStr">
        <is>
          <t>Ideas: what changed this year, bills to look into, questions for a professional, dates to remember.</t>
        </is>
      </c>
    </row>
    <row r="39" ht="44" customHeight="1">
      <c r="B39" s="11" t="inlineStr">
        <is>
          <t>Under full retirement age, collecting Social Security, and working? The earnings test can hold back some benefits if your earnings go over the yearly limit, which would change your Social Security line for some months. See RetireTally's free calculator: https://retiretally.com/social-security-earnings-test-calculator/</t>
        </is>
      </c>
      <c r="C39" s="12" t="n"/>
      <c r="D39" s="12" t="n"/>
      <c r="E39" s="12" t="n"/>
      <c r="F39" s="12" t="n"/>
      <c r="G39" s="12" t="n"/>
      <c r="H39" s="12" t="n"/>
      <c r="I39" s="12" t="n"/>
      <c r="J39" s="12" t="n"/>
    </row>
  </sheetData>
  <mergeCells count="4">
    <mergeCell ref="B37:F37"/>
    <mergeCell ref="B39:J39"/>
    <mergeCell ref="A2:I2"/>
    <mergeCell ref="B29:F36"/>
  </mergeCells>
  <conditionalFormatting sqref="C8:F8">
    <cfRule type="expression" priority="1" dxfId="0">
      <formula>AND(ISNUMBER(C8),C8&lt;0)</formula>
    </cfRule>
  </conditionalFormatting>
  <printOptions horizontalCentered="1"/>
  <pageMargins left="0.4" right="0.4" top="1" bottom="1" header="0.5" footer="0.5"/>
  <pageSetup orientation="landscape" fitToHeight="0" fitToWidth="1"/>
  <drawing xmlns:r="http://schemas.openxmlformats.org/officeDocument/2006/relationships" r:id="rId1"/>
</worksheet>
</file>

<file path=xl/worksheets/sheet4.xml><?xml version="1.0" encoding="utf-8"?>
<worksheet xmlns="http://schemas.openxmlformats.org/spreadsheetml/2006/main">
  <sheetPr>
    <tabColor rgb="005FA898"/>
    <outlinePr summaryBelow="1" summaryRight="1"/>
    <pageSetUpPr fitToPage="1"/>
  </sheetPr>
  <dimension ref="A1:F33"/>
  <sheetViews>
    <sheetView showGridLines="0" workbookViewId="0">
      <selection activeCell="A1" sqref="A1"/>
    </sheetView>
  </sheetViews>
  <sheetFormatPr baseColWidth="8" defaultRowHeight="15"/>
  <cols>
    <col width="2" customWidth="1" min="1" max="1"/>
    <col width="40" customWidth="1" min="2" max="2"/>
    <col width="14" customWidth="1" min="3" max="3"/>
    <col width="16" customWidth="1" min="4" max="4"/>
    <col width="16" customWidth="1" min="5" max="5"/>
    <col width="40" customWidth="1" min="6" max="6"/>
  </cols>
  <sheetData>
    <row r="1" ht="30" customHeight="1">
      <c r="A1" s="1" t="inlineStr">
        <is>
          <t>RetireTally · Irregular &amp; Yearly Expenses</t>
        </is>
      </c>
      <c r="B1" s="2" t="n"/>
      <c r="C1" s="2" t="n"/>
      <c r="D1" s="2" t="n"/>
      <c r="E1" s="2" t="n"/>
      <c r="F1" s="2" t="n"/>
    </row>
    <row r="2" ht="30" customHeight="1">
      <c r="A2" s="3" t="inlineStr">
        <is>
          <t>Bills that don't come every month. The monthly set-aside flows into the Budget tab's “Irregular expenses set-aside” line, so don't list these again elsewhere.</t>
        </is>
      </c>
    </row>
    <row r="5">
      <c r="B5" s="15" t="inlineStr">
        <is>
          <t>Total set-aside per month</t>
        </is>
      </c>
      <c r="D5" s="42">
        <f>E33</f>
        <v/>
      </c>
    </row>
    <row r="7" ht="30" customHeight="1">
      <c r="B7" s="22" t="inlineStr">
        <is>
          <t>What</t>
        </is>
      </c>
      <c r="C7" s="22" t="inlineStr">
        <is>
          <t>Month(s) due</t>
        </is>
      </c>
      <c r="D7" s="22" t="inlineStr">
        <is>
          <t>Yearly amount</t>
        </is>
      </c>
      <c r="E7" s="22" t="inlineStr">
        <is>
          <t>Set aside
per month</t>
        </is>
      </c>
      <c r="F7" s="22" t="inlineStr">
        <is>
          <t>Notes</t>
        </is>
      </c>
    </row>
    <row r="8">
      <c r="B8" s="19" t="n"/>
      <c r="C8" s="19" t="n"/>
      <c r="D8" s="24" t="n"/>
      <c r="E8" s="25">
        <f>IF(ISNUMBER(D8),D8/12,"")</f>
        <v/>
      </c>
      <c r="F8" s="19" t="n"/>
    </row>
    <row r="9">
      <c r="B9" s="19" t="n"/>
      <c r="C9" s="19" t="n"/>
      <c r="D9" s="24" t="n"/>
      <c r="E9" s="25">
        <f>IF(ISNUMBER(D9),D9/12,"")</f>
        <v/>
      </c>
      <c r="F9" s="19" t="n"/>
    </row>
    <row r="10">
      <c r="B10" s="19" t="n"/>
      <c r="C10" s="19" t="n"/>
      <c r="D10" s="24" t="n"/>
      <c r="E10" s="25">
        <f>IF(ISNUMBER(D10),D10/12,"")</f>
        <v/>
      </c>
      <c r="F10" s="19" t="n"/>
    </row>
    <row r="11">
      <c r="B11" s="19" t="n"/>
      <c r="C11" s="19" t="n"/>
      <c r="D11" s="24" t="n"/>
      <c r="E11" s="25">
        <f>IF(ISNUMBER(D11),D11/12,"")</f>
        <v/>
      </c>
      <c r="F11" s="19" t="n"/>
    </row>
    <row r="12">
      <c r="B12" s="19" t="n"/>
      <c r="C12" s="19" t="n"/>
      <c r="D12" s="24" t="n"/>
      <c r="E12" s="25">
        <f>IF(ISNUMBER(D12),D12/12,"")</f>
        <v/>
      </c>
      <c r="F12" s="19" t="n"/>
    </row>
    <row r="13">
      <c r="B13" s="19" t="n"/>
      <c r="C13" s="19" t="n"/>
      <c r="D13" s="24" t="n"/>
      <c r="E13" s="25">
        <f>IF(ISNUMBER(D13),D13/12,"")</f>
        <v/>
      </c>
      <c r="F13" s="19" t="n"/>
    </row>
    <row r="14">
      <c r="B14" s="19" t="n"/>
      <c r="C14" s="19" t="n"/>
      <c r="D14" s="24" t="n"/>
      <c r="E14" s="25">
        <f>IF(ISNUMBER(D14),D14/12,"")</f>
        <v/>
      </c>
      <c r="F14" s="19" t="n"/>
    </row>
    <row r="15">
      <c r="B15" s="19" t="n"/>
      <c r="C15" s="19" t="n"/>
      <c r="D15" s="24" t="n"/>
      <c r="E15" s="25">
        <f>IF(ISNUMBER(D15),D15/12,"")</f>
        <v/>
      </c>
      <c r="F15" s="19" t="n"/>
    </row>
    <row r="16">
      <c r="B16" s="19" t="n"/>
      <c r="C16" s="19" t="n"/>
      <c r="D16" s="24" t="n"/>
      <c r="E16" s="25">
        <f>IF(ISNUMBER(D16),D16/12,"")</f>
        <v/>
      </c>
      <c r="F16" s="19" t="n"/>
    </row>
    <row r="17">
      <c r="B17" s="19" t="n"/>
      <c r="C17" s="19" t="n"/>
      <c r="D17" s="24" t="n"/>
      <c r="E17" s="25">
        <f>IF(ISNUMBER(D17),D17/12,"")</f>
        <v/>
      </c>
      <c r="F17" s="19" t="n"/>
    </row>
    <row r="18">
      <c r="B18" s="19" t="n"/>
      <c r="C18" s="19" t="n"/>
      <c r="D18" s="24" t="n"/>
      <c r="E18" s="25">
        <f>IF(ISNUMBER(D18),D18/12,"")</f>
        <v/>
      </c>
      <c r="F18" s="19" t="n"/>
    </row>
    <row r="19">
      <c r="B19" s="19" t="n"/>
      <c r="C19" s="19" t="n"/>
      <c r="D19" s="24" t="n"/>
      <c r="E19" s="25">
        <f>IF(ISNUMBER(D19),D19/12,"")</f>
        <v/>
      </c>
      <c r="F19" s="19" t="n"/>
    </row>
    <row r="20">
      <c r="B20" s="19" t="n"/>
      <c r="C20" s="19" t="n"/>
      <c r="D20" s="24" t="n"/>
      <c r="E20" s="25">
        <f>IF(ISNUMBER(D20),D20/12,"")</f>
        <v/>
      </c>
      <c r="F20" s="19" t="n"/>
    </row>
    <row r="21">
      <c r="B21" s="19" t="n"/>
      <c r="C21" s="19" t="n"/>
      <c r="D21" s="24" t="n"/>
      <c r="E21" s="25">
        <f>IF(ISNUMBER(D21),D21/12,"")</f>
        <v/>
      </c>
      <c r="F21" s="19" t="n"/>
    </row>
    <row r="22">
      <c r="B22" s="19" t="n"/>
      <c r="C22" s="19" t="n"/>
      <c r="D22" s="24" t="n"/>
      <c r="E22" s="25">
        <f>IF(ISNUMBER(D22),D22/12,"")</f>
        <v/>
      </c>
      <c r="F22" s="19" t="n"/>
    </row>
    <row r="23">
      <c r="B23" s="19" t="n"/>
      <c r="C23" s="19" t="n"/>
      <c r="D23" s="24" t="n"/>
      <c r="E23" s="25">
        <f>IF(ISNUMBER(D23),D23/12,"")</f>
        <v/>
      </c>
      <c r="F23" s="19" t="n"/>
    </row>
    <row r="24">
      <c r="B24" s="19" t="n"/>
      <c r="C24" s="19" t="n"/>
      <c r="D24" s="24" t="n"/>
      <c r="E24" s="25">
        <f>IF(ISNUMBER(D24),D24/12,"")</f>
        <v/>
      </c>
      <c r="F24" s="19" t="n"/>
    </row>
    <row r="25">
      <c r="B25" s="19" t="n"/>
      <c r="C25" s="19" t="n"/>
      <c r="D25" s="24" t="n"/>
      <c r="E25" s="25">
        <f>IF(ISNUMBER(D25),D25/12,"")</f>
        <v/>
      </c>
      <c r="F25" s="19" t="n"/>
    </row>
    <row r="26">
      <c r="B26" s="19" t="n"/>
      <c r="C26" s="19" t="n"/>
      <c r="D26" s="24" t="n"/>
      <c r="E26" s="25">
        <f>IF(ISNUMBER(D26),D26/12,"")</f>
        <v/>
      </c>
      <c r="F26" s="19" t="n"/>
    </row>
    <row r="27">
      <c r="B27" s="19" t="n"/>
      <c r="C27" s="19" t="n"/>
      <c r="D27" s="24" t="n"/>
      <c r="E27" s="25">
        <f>IF(ISNUMBER(D27),D27/12,"")</f>
        <v/>
      </c>
      <c r="F27" s="19" t="n"/>
    </row>
    <row r="28">
      <c r="B28" s="19" t="n"/>
      <c r="C28" s="19" t="n"/>
      <c r="D28" s="24" t="n"/>
      <c r="E28" s="25">
        <f>IF(ISNUMBER(D28),D28/12,"")</f>
        <v/>
      </c>
      <c r="F28" s="19" t="n"/>
    </row>
    <row r="29">
      <c r="B29" s="19" t="n"/>
      <c r="C29" s="19" t="n"/>
      <c r="D29" s="24" t="n"/>
      <c r="E29" s="25">
        <f>IF(ISNUMBER(D29),D29/12,"")</f>
        <v/>
      </c>
      <c r="F29" s="19" t="n"/>
    </row>
    <row r="30">
      <c r="B30" s="19" t="n"/>
      <c r="C30" s="19" t="n"/>
      <c r="D30" s="24" t="n"/>
      <c r="E30" s="25">
        <f>IF(ISNUMBER(D30),D30/12,"")</f>
        <v/>
      </c>
      <c r="F30" s="19" t="n"/>
    </row>
    <row r="31">
      <c r="B31" s="19" t="n"/>
      <c r="C31" s="19" t="n"/>
      <c r="D31" s="24" t="n"/>
      <c r="E31" s="25">
        <f>IF(ISNUMBER(D31),D31/12,"")</f>
        <v/>
      </c>
      <c r="F31" s="19" t="n"/>
    </row>
    <row r="32">
      <c r="B32" s="19" t="n"/>
      <c r="C32" s="19" t="n"/>
      <c r="D32" s="24" t="n"/>
      <c r="E32" s="25">
        <f>IF(ISNUMBER(D32),D32/12,"")</f>
        <v/>
      </c>
      <c r="F32" s="19" t="n"/>
    </row>
    <row r="33">
      <c r="B33" s="26" t="inlineStr">
        <is>
          <t>Total</t>
        </is>
      </c>
      <c r="D33" s="42">
        <f>SUM(D8:D32)</f>
        <v/>
      </c>
      <c r="E33" s="42">
        <f>SUM(E8:E32)</f>
        <v/>
      </c>
    </row>
  </sheetData>
  <mergeCells count="1">
    <mergeCell ref="A2:F2"/>
  </mergeCells>
  <dataValidations count="1">
    <dataValidation sqref="C8:C32" showDropDown="0" showInputMessage="0" showErrorMessage="0" allowBlank="1" type="list">
      <formula1>"Jan,Feb,Mar,Apr,May,Jun,Jul,Aug,Sep,Oct,Nov,Dec,Twice a year,Quarterly,Varies"</formula1>
    </dataValidation>
  </dataValidations>
  <printOptions horizontalCentered="1"/>
  <pageMargins left="0.4" right="0.4" top="1" bottom="1" header="0.5" footer="0.5"/>
  <pageSetup orientation="portrait" fitToHeight="0" fitToWidth="1"/>
</worksheet>
</file>

<file path=xl/worksheets/sheet5.xml><?xml version="1.0" encoding="utf-8"?>
<worksheet xmlns="http://schemas.openxmlformats.org/spreadsheetml/2006/main">
  <sheetPr>
    <tabColor rgb="009CA3AF"/>
    <outlinePr summaryBelow="1" summaryRight="1"/>
    <pageSetUpPr fitToPage="1"/>
  </sheetPr>
  <dimension ref="A1:T89"/>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2" customWidth="1" min="1" max="1"/>
    <col width="40" customWidth="1" min="2" max="2"/>
    <col width="12" customWidth="1" min="3" max="3"/>
    <col width="12"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2" customWidth="1" min="17" max="17"/>
    <col width="11" customWidth="1" min="18" max="18"/>
    <col width="12" customWidth="1" min="19" max="19"/>
    <col width="30" customWidth="1" min="20" max="20"/>
  </cols>
  <sheetData>
    <row r="1" ht="30" customHeight="1">
      <c r="A1" s="1">
        <f>"RetireTally · Retirement Budget · "&amp;$C$4</f>
        <v/>
      </c>
      <c r="B1" s="2" t="n"/>
      <c r="C1" s="2" t="n"/>
      <c r="D1" s="2" t="n"/>
      <c r="E1" s="2" t="n"/>
      <c r="F1" s="2" t="n"/>
      <c r="G1" s="2" t="n"/>
      <c r="H1" s="2" t="n"/>
      <c r="I1" s="2" t="n"/>
      <c r="J1" s="2" t="n"/>
      <c r="K1" s="2" t="n"/>
      <c r="L1" s="2" t="n"/>
      <c r="M1" s="2" t="n"/>
      <c r="N1" s="2" t="n"/>
      <c r="O1" s="2" t="n"/>
      <c r="P1" s="2" t="n"/>
      <c r="Q1" s="2" t="n"/>
      <c r="R1" s="2" t="n"/>
      <c r="S1" s="2" t="n"/>
      <c r="T1" s="2" t="n"/>
    </row>
    <row r="2" ht="30" customHeight="1">
      <c r="A2" s="3" t="inlineStr">
        <is>
          <t>Yellow cells are yours to fill in. Green cells calculate automatically. Type over any line name to rename it. Amounts are per month.</t>
        </is>
      </c>
    </row>
    <row r="4">
      <c r="B4" s="15" t="inlineStr">
        <is>
          <t>Budget year</t>
        </is>
      </c>
      <c r="C4" s="16" t="n">
        <v>2026</v>
      </c>
    </row>
    <row r="5">
      <c r="B5" s="15" t="inlineStr">
        <is>
          <t>Months with actual numbers so far</t>
        </is>
      </c>
      <c r="C5" s="17">
        <f>SUM(E89:P89)</f>
        <v/>
      </c>
      <c r="D5" s="18" t="inlineStr">
        <is>
          <t>Counts months where you've typed any actual number. Averages and “vs. plan” use this.</t>
        </is>
      </c>
    </row>
    <row r="6">
      <c r="B6" s="15" t="inlineStr">
        <is>
          <t>Social Security is entered as…</t>
        </is>
      </c>
      <c r="C6" s="19" t="inlineStr">
        <is>
          <t>Gross (Part B listed under Healthcare)</t>
        </is>
      </c>
      <c r="D6" s="20" t="n"/>
      <c r="E6" s="20" t="n"/>
      <c r="F6" s="20" t="n"/>
      <c r="G6" s="20" t="n"/>
      <c r="H6" s="21" t="n"/>
    </row>
    <row r="8" ht="34" customHeight="1">
      <c r="B8" s="22" t="inlineStr">
        <is>
          <t>Category</t>
        </is>
      </c>
      <c r="C8" s="22" t="inlineStr">
        <is>
          <t>Planned
per month</t>
        </is>
      </c>
      <c r="D8" s="22" t="inlineStr">
        <is>
          <t>Planned
per year</t>
        </is>
      </c>
      <c r="E8" s="22" t="inlineStr">
        <is>
          <t>Jan</t>
        </is>
      </c>
      <c r="F8" s="22" t="inlineStr">
        <is>
          <t>Feb</t>
        </is>
      </c>
      <c r="G8" s="22" t="inlineStr">
        <is>
          <t>Mar</t>
        </is>
      </c>
      <c r="H8" s="22" t="inlineStr">
        <is>
          <t>Apr</t>
        </is>
      </c>
      <c r="I8" s="22" t="inlineStr">
        <is>
          <t>May</t>
        </is>
      </c>
      <c r="J8" s="22" t="inlineStr">
        <is>
          <t>Jun</t>
        </is>
      </c>
      <c r="K8" s="22" t="inlineStr">
        <is>
          <t>Jul</t>
        </is>
      </c>
      <c r="L8" s="22" t="inlineStr">
        <is>
          <t>Aug</t>
        </is>
      </c>
      <c r="M8" s="22" t="inlineStr">
        <is>
          <t>Sep</t>
        </is>
      </c>
      <c r="N8" s="22" t="inlineStr">
        <is>
          <t>Oct</t>
        </is>
      </c>
      <c r="O8" s="22" t="inlineStr">
        <is>
          <t>Nov</t>
        </is>
      </c>
      <c r="P8" s="22" t="inlineStr">
        <is>
          <t>Dec</t>
        </is>
      </c>
      <c r="Q8" s="22" t="inlineStr">
        <is>
          <t>Actual
year to date</t>
        </is>
      </c>
      <c r="R8" s="22" t="inlineStr">
        <is>
          <t>Actual
monthly avg</t>
        </is>
      </c>
      <c r="S8" s="22" t="inlineStr">
        <is>
          <t>Actual vs.
plan so far</t>
        </is>
      </c>
      <c r="T8" s="22" t="inlineStr">
        <is>
          <t>Notes</t>
        </is>
      </c>
    </row>
    <row r="9">
      <c r="B9" s="23" t="inlineStr">
        <is>
          <t>MONEY COMING IN</t>
        </is>
      </c>
      <c r="C9" s="2" t="n"/>
      <c r="D9" s="2" t="n"/>
      <c r="E9" s="2" t="n"/>
      <c r="F9" s="2" t="n"/>
      <c r="G9" s="2" t="n"/>
      <c r="H9" s="2" t="n"/>
      <c r="I9" s="2" t="n"/>
      <c r="J9" s="2" t="n"/>
      <c r="K9" s="2" t="n"/>
      <c r="L9" s="2" t="n"/>
      <c r="M9" s="2" t="n"/>
      <c r="N9" s="2" t="n"/>
      <c r="O9" s="2" t="n"/>
      <c r="P9" s="2" t="n"/>
      <c r="Q9" s="2" t="n"/>
      <c r="R9" s="2" t="n"/>
      <c r="S9" s="2" t="n"/>
      <c r="T9" s="2" t="n"/>
    </row>
    <row r="10">
      <c r="B10" s="19" t="inlineStr">
        <is>
          <t>Social Security – you</t>
        </is>
      </c>
      <c r="C10" s="24" t="n">
        <v>2400</v>
      </c>
      <c r="D10" s="25">
        <f>IF(ISNUMBER(C10),C10*12,"")</f>
        <v/>
      </c>
      <c r="E10" s="24" t="n">
        <v>2400</v>
      </c>
      <c r="F10" s="24" t="n">
        <v>2400</v>
      </c>
      <c r="G10" s="24" t="n">
        <v>2400</v>
      </c>
      <c r="H10" s="24" t="n">
        <v>2400</v>
      </c>
      <c r="I10" s="24" t="n">
        <v>2400</v>
      </c>
      <c r="J10" s="24" t="n">
        <v>2400</v>
      </c>
      <c r="K10" s="24" t="n">
        <v>2400</v>
      </c>
      <c r="L10" s="24" t="n">
        <v>2400</v>
      </c>
      <c r="M10" s="24" t="n">
        <v>2400</v>
      </c>
      <c r="N10" s="24" t="n"/>
      <c r="O10" s="24" t="n"/>
      <c r="P10" s="24" t="n"/>
      <c r="Q10" s="25">
        <f>SUM(E10:P10)</f>
        <v/>
      </c>
      <c r="R10" s="25">
        <f>IF($C$5=0,"",Q10/$C$5)</f>
        <v/>
      </c>
      <c r="S10" s="25">
        <f>IF($C$5=0,"",Q10-N(C10)*$C$5)</f>
        <v/>
      </c>
      <c r="T10" s="19" t="n"/>
    </row>
    <row r="11">
      <c r="B11" s="19" t="inlineStr">
        <is>
          <t>Social Security – spouse</t>
        </is>
      </c>
      <c r="C11" s="24" t="n">
        <v>1450</v>
      </c>
      <c r="D11" s="25">
        <f>IF(ISNUMBER(C11),C11*12,"")</f>
        <v/>
      </c>
      <c r="E11" s="24" t="n">
        <v>1450</v>
      </c>
      <c r="F11" s="24" t="n">
        <v>1450</v>
      </c>
      <c r="G11" s="24" t="n">
        <v>1450</v>
      </c>
      <c r="H11" s="24" t="n">
        <v>1450</v>
      </c>
      <c r="I11" s="24" t="n">
        <v>1450</v>
      </c>
      <c r="J11" s="24" t="n">
        <v>1450</v>
      </c>
      <c r="K11" s="24" t="n">
        <v>1450</v>
      </c>
      <c r="L11" s="24" t="n">
        <v>1450</v>
      </c>
      <c r="M11" s="24" t="n">
        <v>1450</v>
      </c>
      <c r="N11" s="24" t="n"/>
      <c r="O11" s="24" t="n"/>
      <c r="P11" s="24" t="n"/>
      <c r="Q11" s="25">
        <f>SUM(E11:P11)</f>
        <v/>
      </c>
      <c r="R11" s="25">
        <f>IF($C$5=0,"",Q11/$C$5)</f>
        <v/>
      </c>
      <c r="S11" s="25">
        <f>IF($C$5=0,"",Q11-N(C11)*$C$5)</f>
        <v/>
      </c>
      <c r="T11" s="19" t="n"/>
    </row>
    <row r="12">
      <c r="B12" s="19" t="inlineStr">
        <is>
          <t>Pension(s)</t>
        </is>
      </c>
      <c r="C12" s="24" t="n">
        <v>900</v>
      </c>
      <c r="D12" s="25">
        <f>IF(ISNUMBER(C12),C12*12,"")</f>
        <v/>
      </c>
      <c r="E12" s="24" t="n">
        <v>900</v>
      </c>
      <c r="F12" s="24" t="n">
        <v>900</v>
      </c>
      <c r="G12" s="24" t="n">
        <v>900</v>
      </c>
      <c r="H12" s="24" t="n">
        <v>900</v>
      </c>
      <c r="I12" s="24" t="n">
        <v>900</v>
      </c>
      <c r="J12" s="24" t="n">
        <v>900</v>
      </c>
      <c r="K12" s="24" t="n">
        <v>900</v>
      </c>
      <c r="L12" s="24" t="n">
        <v>900</v>
      </c>
      <c r="M12" s="24" t="n">
        <v>900</v>
      </c>
      <c r="N12" s="24" t="n"/>
      <c r="O12" s="24" t="n"/>
      <c r="P12" s="24" t="n"/>
      <c r="Q12" s="25">
        <f>SUM(E12:P12)</f>
        <v/>
      </c>
      <c r="R12" s="25">
        <f>IF($C$5=0,"",Q12/$C$5)</f>
        <v/>
      </c>
      <c r="S12" s="25">
        <f>IF($C$5=0,"",Q12-N(C12)*$C$5)</f>
        <v/>
      </c>
      <c r="T12" s="19" t="n"/>
    </row>
    <row r="13">
      <c r="B13" s="19" t="inlineStr">
        <is>
          <t>Annuity income</t>
        </is>
      </c>
      <c r="C13" s="24" t="n"/>
      <c r="D13" s="25">
        <f>IF(ISNUMBER(C13),C13*12,"")</f>
        <v/>
      </c>
      <c r="E13" s="24" t="n"/>
      <c r="F13" s="24" t="n"/>
      <c r="G13" s="24" t="n"/>
      <c r="H13" s="24" t="n"/>
      <c r="I13" s="24" t="n"/>
      <c r="J13" s="24" t="n"/>
      <c r="K13" s="24" t="n"/>
      <c r="L13" s="24" t="n"/>
      <c r="M13" s="24" t="n"/>
      <c r="N13" s="24" t="n"/>
      <c r="O13" s="24" t="n"/>
      <c r="P13" s="24" t="n"/>
      <c r="Q13" s="25">
        <f>SUM(E13:P13)</f>
        <v/>
      </c>
      <c r="R13" s="25">
        <f>IF($C$5=0,"",Q13/$C$5)</f>
        <v/>
      </c>
      <c r="S13" s="25">
        <f>IF($C$5=0,"",Q13-N(C13)*$C$5)</f>
        <v/>
      </c>
      <c r="T13" s="19" t="n"/>
    </row>
    <row r="14">
      <c r="B14" s="19" t="inlineStr">
        <is>
          <t>IRA / 401(k) withdrawals (including RMDs)</t>
        </is>
      </c>
      <c r="C14" s="24" t="n">
        <v>800</v>
      </c>
      <c r="D14" s="25">
        <f>IF(ISNUMBER(C14),C14*12,"")</f>
        <v/>
      </c>
      <c r="E14" s="24" t="n">
        <v>800</v>
      </c>
      <c r="F14" s="24" t="n">
        <v>800</v>
      </c>
      <c r="G14" s="24" t="n">
        <v>800</v>
      </c>
      <c r="H14" s="24" t="n">
        <v>800</v>
      </c>
      <c r="I14" s="24" t="n">
        <v>800</v>
      </c>
      <c r="J14" s="24" t="n">
        <v>1500</v>
      </c>
      <c r="K14" s="24" t="n">
        <v>800</v>
      </c>
      <c r="L14" s="24" t="n">
        <v>800</v>
      </c>
      <c r="M14" s="24" t="n">
        <v>800</v>
      </c>
      <c r="N14" s="24" t="n"/>
      <c r="O14" s="24" t="n"/>
      <c r="P14" s="24" t="n"/>
      <c r="Q14" s="25">
        <f>SUM(E14:P14)</f>
        <v/>
      </c>
      <c r="R14" s="25">
        <f>IF($C$5=0,"",Q14/$C$5)</f>
        <v/>
      </c>
      <c r="S14" s="25">
        <f>IF($C$5=0,"",Q14-N(C14)*$C$5)</f>
        <v/>
      </c>
      <c r="T14" s="19" t="inlineStr">
        <is>
          <t>June: extra for roof repair</t>
        </is>
      </c>
    </row>
    <row r="15">
      <c r="B15" s="19" t="inlineStr">
        <is>
          <t>Other savings or investment withdrawals</t>
        </is>
      </c>
      <c r="C15" s="24" t="n"/>
      <c r="D15" s="25">
        <f>IF(ISNUMBER(C15),C15*12,"")</f>
        <v/>
      </c>
      <c r="E15" s="24" t="n"/>
      <c r="F15" s="24" t="n"/>
      <c r="G15" s="24" t="n"/>
      <c r="H15" s="24" t="n"/>
      <c r="I15" s="24" t="n"/>
      <c r="J15" s="24" t="n"/>
      <c r="K15" s="24" t="n"/>
      <c r="L15" s="24" t="n"/>
      <c r="M15" s="24" t="n"/>
      <c r="N15" s="24" t="n"/>
      <c r="O15" s="24" t="n"/>
      <c r="P15" s="24" t="n"/>
      <c r="Q15" s="25">
        <f>SUM(E15:P15)</f>
        <v/>
      </c>
      <c r="R15" s="25">
        <f>IF($C$5=0,"",Q15/$C$5)</f>
        <v/>
      </c>
      <c r="S15" s="25">
        <f>IF($C$5=0,"",Q15-N(C15)*$C$5)</f>
        <v/>
      </c>
      <c r="T15" s="19" t="n"/>
    </row>
    <row r="16">
      <c r="B16" s="19" t="inlineStr">
        <is>
          <t>Interest &amp; dividends you spend</t>
        </is>
      </c>
      <c r="C16" s="24" t="n">
        <v>100</v>
      </c>
      <c r="D16" s="25">
        <f>IF(ISNUMBER(C16),C16*12,"")</f>
        <v/>
      </c>
      <c r="E16" s="24" t="n">
        <v>100</v>
      </c>
      <c r="F16" s="24" t="n">
        <v>100</v>
      </c>
      <c r="G16" s="24" t="n">
        <v>160</v>
      </c>
      <c r="H16" s="24" t="n">
        <v>100</v>
      </c>
      <c r="I16" s="24" t="n">
        <v>100</v>
      </c>
      <c r="J16" s="24" t="n">
        <v>160</v>
      </c>
      <c r="K16" s="24" t="n">
        <v>100</v>
      </c>
      <c r="L16" s="24" t="n">
        <v>100</v>
      </c>
      <c r="M16" s="24" t="n">
        <v>160</v>
      </c>
      <c r="N16" s="24" t="n"/>
      <c r="O16" s="24" t="n"/>
      <c r="P16" s="24" t="n"/>
      <c r="Q16" s="25">
        <f>SUM(E16:P16)</f>
        <v/>
      </c>
      <c r="R16" s="25">
        <f>IF($C$5=0,"",Q16/$C$5)</f>
        <v/>
      </c>
      <c r="S16" s="25">
        <f>IF($C$5=0,"",Q16-N(C16)*$C$5)</f>
        <v/>
      </c>
      <c r="T16" s="19" t="n"/>
    </row>
    <row r="17">
      <c r="B17" s="19" t="inlineStr">
        <is>
          <t>Work / part-time earnings</t>
        </is>
      </c>
      <c r="C17" s="24" t="n"/>
      <c r="D17" s="25">
        <f>IF(ISNUMBER(C17),C17*12,"")</f>
        <v/>
      </c>
      <c r="E17" s="24" t="n"/>
      <c r="F17" s="24" t="n"/>
      <c r="G17" s="24" t="n"/>
      <c r="H17" s="24" t="n"/>
      <c r="I17" s="24" t="n"/>
      <c r="J17" s="24" t="n"/>
      <c r="K17" s="24" t="n"/>
      <c r="L17" s="24" t="n"/>
      <c r="M17" s="24" t="n"/>
      <c r="N17" s="24" t="n"/>
      <c r="O17" s="24" t="n"/>
      <c r="P17" s="24" t="n"/>
      <c r="Q17" s="25">
        <f>SUM(E17:P17)</f>
        <v/>
      </c>
      <c r="R17" s="25">
        <f>IF($C$5=0,"",Q17/$C$5)</f>
        <v/>
      </c>
      <c r="S17" s="25">
        <f>IF($C$5=0,"",Q17-N(C17)*$C$5)</f>
        <v/>
      </c>
      <c r="T17" s="19" t="n"/>
    </row>
    <row r="18">
      <c r="B18" s="19" t="inlineStr">
        <is>
          <t>Rental or business income</t>
        </is>
      </c>
      <c r="C18" s="24" t="n"/>
      <c r="D18" s="25">
        <f>IF(ISNUMBER(C18),C18*12,"")</f>
        <v/>
      </c>
      <c r="E18" s="24" t="n"/>
      <c r="F18" s="24" t="n"/>
      <c r="G18" s="24" t="n"/>
      <c r="H18" s="24" t="n"/>
      <c r="I18" s="24" t="n"/>
      <c r="J18" s="24" t="n"/>
      <c r="K18" s="24" t="n"/>
      <c r="L18" s="24" t="n"/>
      <c r="M18" s="24" t="n"/>
      <c r="N18" s="24" t="n"/>
      <c r="O18" s="24" t="n"/>
      <c r="P18" s="24" t="n"/>
      <c r="Q18" s="25">
        <f>SUM(E18:P18)</f>
        <v/>
      </c>
      <c r="R18" s="25">
        <f>IF($C$5=0,"",Q18/$C$5)</f>
        <v/>
      </c>
      <c r="S18" s="25">
        <f>IF($C$5=0,"",Q18-N(C18)*$C$5)</f>
        <v/>
      </c>
      <c r="T18" s="19" t="n"/>
    </row>
    <row r="19">
      <c r="B19" s="19" t="inlineStr">
        <is>
          <t>Other income</t>
        </is>
      </c>
      <c r="C19" s="24" t="n"/>
      <c r="D19" s="25">
        <f>IF(ISNUMBER(C19),C19*12,"")</f>
        <v/>
      </c>
      <c r="E19" s="24" t="n"/>
      <c r="F19" s="24" t="n"/>
      <c r="G19" s="24" t="n"/>
      <c r="H19" s="24" t="n"/>
      <c r="I19" s="24" t="n"/>
      <c r="J19" s="24" t="n"/>
      <c r="K19" s="24" t="n"/>
      <c r="L19" s="24" t="n"/>
      <c r="M19" s="24" t="n"/>
      <c r="N19" s="24" t="n"/>
      <c r="O19" s="24" t="n"/>
      <c r="P19" s="24" t="n"/>
      <c r="Q19" s="25">
        <f>SUM(E19:P19)</f>
        <v/>
      </c>
      <c r="R19" s="25">
        <f>IF($C$5=0,"",Q19/$C$5)</f>
        <v/>
      </c>
      <c r="S19" s="25">
        <f>IF($C$5=0,"",Q19-N(C19)*$C$5)</f>
        <v/>
      </c>
      <c r="T19" s="19" t="n"/>
    </row>
    <row r="20">
      <c r="B20" s="26" t="inlineStr">
        <is>
          <t>Total income</t>
        </is>
      </c>
      <c r="C20" s="27">
        <f>SUM(C10:C19)</f>
        <v/>
      </c>
      <c r="D20" s="27">
        <f>SUM(D10:D19)</f>
        <v/>
      </c>
      <c r="E20" s="27">
        <f>SUM(E10:E19)</f>
        <v/>
      </c>
      <c r="F20" s="27">
        <f>SUM(F10:F19)</f>
        <v/>
      </c>
      <c r="G20" s="27">
        <f>SUM(G10:G19)</f>
        <v/>
      </c>
      <c r="H20" s="27">
        <f>SUM(H10:H19)</f>
        <v/>
      </c>
      <c r="I20" s="27">
        <f>SUM(I10:I19)</f>
        <v/>
      </c>
      <c r="J20" s="27">
        <f>SUM(J10:J19)</f>
        <v/>
      </c>
      <c r="K20" s="27">
        <f>SUM(K10:K19)</f>
        <v/>
      </c>
      <c r="L20" s="27">
        <f>SUM(L10:L19)</f>
        <v/>
      </c>
      <c r="M20" s="27">
        <f>SUM(M10:M19)</f>
        <v/>
      </c>
      <c r="N20" s="27">
        <f>SUM(N10:N19)</f>
        <v/>
      </c>
      <c r="O20" s="27">
        <f>SUM(O10:O19)</f>
        <v/>
      </c>
      <c r="P20" s="27">
        <f>SUM(P10:P19)</f>
        <v/>
      </c>
      <c r="Q20" s="27">
        <f>SUM(Q10:Q19)</f>
        <v/>
      </c>
      <c r="R20" s="27">
        <f>IF($C$5=0,"",SUM(R10:R19))</f>
        <v/>
      </c>
      <c r="S20" s="27">
        <f>IF($C$5=0,"",SUM(S10:S19))</f>
        <v/>
      </c>
    </row>
    <row r="22">
      <c r="B22" s="23" t="inlineStr">
        <is>
          <t>MONEY GOING OUT</t>
        </is>
      </c>
      <c r="C22" s="2" t="n"/>
      <c r="D22" s="2" t="n"/>
      <c r="E22" s="2" t="n"/>
      <c r="F22" s="2" t="n"/>
      <c r="G22" s="2" t="n"/>
      <c r="H22" s="2" t="n"/>
      <c r="I22" s="2" t="n"/>
      <c r="J22" s="2" t="n"/>
      <c r="K22" s="2" t="n"/>
      <c r="L22" s="2" t="n"/>
      <c r="M22" s="2" t="n"/>
      <c r="N22" s="2" t="n"/>
      <c r="O22" s="2" t="n"/>
      <c r="P22" s="2" t="n"/>
      <c r="Q22" s="2" t="n"/>
      <c r="R22" s="2" t="n"/>
      <c r="S22" s="2" t="n"/>
      <c r="T22" s="2" t="n"/>
    </row>
    <row r="23">
      <c r="B23" s="28" t="inlineStr">
        <is>
          <t>Housing</t>
        </is>
      </c>
    </row>
    <row r="24">
      <c r="B24" s="19" t="inlineStr">
        <is>
          <t>Mortgage or rent</t>
        </is>
      </c>
      <c r="C24" s="24" t="n"/>
      <c r="D24" s="25">
        <f>IF(ISNUMBER(C24),C24*12,"")</f>
        <v/>
      </c>
      <c r="E24" s="24" t="n"/>
      <c r="F24" s="24" t="n"/>
      <c r="G24" s="24" t="n"/>
      <c r="H24" s="24" t="n"/>
      <c r="I24" s="24" t="n"/>
      <c r="J24" s="24" t="n"/>
      <c r="K24" s="24" t="n"/>
      <c r="L24" s="24" t="n"/>
      <c r="M24" s="24" t="n"/>
      <c r="N24" s="24" t="n"/>
      <c r="O24" s="24" t="n"/>
      <c r="P24" s="24" t="n"/>
      <c r="Q24" s="25">
        <f>SUM(E24:P24)</f>
        <v/>
      </c>
      <c r="R24" s="25">
        <f>IF($C$5=0,"",Q24/$C$5)</f>
        <v/>
      </c>
      <c r="S24" s="25">
        <f>IF($C$5=0,"",Q24-N(C24)*$C$5)</f>
        <v/>
      </c>
      <c r="T24" s="19" t="n"/>
    </row>
    <row r="25">
      <c r="B25" s="19" t="inlineStr">
        <is>
          <t>Property tax</t>
        </is>
      </c>
      <c r="C25" s="24" t="n">
        <v>350</v>
      </c>
      <c r="D25" s="25">
        <f>IF(ISNUMBER(C25),C25*12,"")</f>
        <v/>
      </c>
      <c r="E25" s="24" t="n">
        <v>350</v>
      </c>
      <c r="F25" s="24" t="n">
        <v>350</v>
      </c>
      <c r="G25" s="24" t="n">
        <v>350</v>
      </c>
      <c r="H25" s="24" t="n">
        <v>350</v>
      </c>
      <c r="I25" s="24" t="n">
        <v>350</v>
      </c>
      <c r="J25" s="24" t="n">
        <v>350</v>
      </c>
      <c r="K25" s="24" t="n">
        <v>350</v>
      </c>
      <c r="L25" s="24" t="n">
        <v>350</v>
      </c>
      <c r="M25" s="24" t="n">
        <v>350</v>
      </c>
      <c r="N25" s="24" t="n"/>
      <c r="O25" s="24" t="n"/>
      <c r="P25" s="24" t="n"/>
      <c r="Q25" s="25">
        <f>SUM(E25:P25)</f>
        <v/>
      </c>
      <c r="R25" s="25">
        <f>IF($C$5=0,"",Q25/$C$5)</f>
        <v/>
      </c>
      <c r="S25" s="25">
        <f>IF($C$5=0,"",Q25-N(C25)*$C$5)</f>
        <v/>
      </c>
      <c r="T25" s="19" t="n"/>
    </row>
    <row r="26">
      <c r="B26" s="19" t="inlineStr">
        <is>
          <t>Home or renters insurance</t>
        </is>
      </c>
      <c r="C26" s="24" t="n">
        <v>140</v>
      </c>
      <c r="D26" s="25">
        <f>IF(ISNUMBER(C26),C26*12,"")</f>
        <v/>
      </c>
      <c r="E26" s="24" t="n">
        <v>140</v>
      </c>
      <c r="F26" s="24" t="n">
        <v>140</v>
      </c>
      <c r="G26" s="24" t="n">
        <v>140</v>
      </c>
      <c r="H26" s="24" t="n">
        <v>140</v>
      </c>
      <c r="I26" s="24" t="n">
        <v>140</v>
      </c>
      <c r="J26" s="24" t="n">
        <v>140</v>
      </c>
      <c r="K26" s="24" t="n">
        <v>140</v>
      </c>
      <c r="L26" s="24" t="n">
        <v>140</v>
      </c>
      <c r="M26" s="24" t="n">
        <v>140</v>
      </c>
      <c r="N26" s="24" t="n"/>
      <c r="O26" s="24" t="n"/>
      <c r="P26" s="24" t="n"/>
      <c r="Q26" s="25">
        <f>SUM(E26:P26)</f>
        <v/>
      </c>
      <c r="R26" s="25">
        <f>IF($C$5=0,"",Q26/$C$5)</f>
        <v/>
      </c>
      <c r="S26" s="25">
        <f>IF($C$5=0,"",Q26-N(C26)*$C$5)</f>
        <v/>
      </c>
      <c r="T26" s="19" t="n"/>
    </row>
    <row r="27">
      <c r="B27" s="19" t="inlineStr">
        <is>
          <t>HOA / condo fees</t>
        </is>
      </c>
      <c r="C27" s="24" t="n"/>
      <c r="D27" s="25">
        <f>IF(ISNUMBER(C27),C27*12,"")</f>
        <v/>
      </c>
      <c r="E27" s="24" t="n"/>
      <c r="F27" s="24" t="n"/>
      <c r="G27" s="24" t="n"/>
      <c r="H27" s="24" t="n"/>
      <c r="I27" s="24" t="n"/>
      <c r="J27" s="24" t="n"/>
      <c r="K27" s="24" t="n"/>
      <c r="L27" s="24" t="n"/>
      <c r="M27" s="24" t="n"/>
      <c r="N27" s="24" t="n"/>
      <c r="O27" s="24" t="n"/>
      <c r="P27" s="24" t="n"/>
      <c r="Q27" s="25">
        <f>SUM(E27:P27)</f>
        <v/>
      </c>
      <c r="R27" s="25">
        <f>IF($C$5=0,"",Q27/$C$5)</f>
        <v/>
      </c>
      <c r="S27" s="25">
        <f>IF($C$5=0,"",Q27-N(C27)*$C$5)</f>
        <v/>
      </c>
      <c r="T27" s="19" t="n"/>
    </row>
    <row r="28">
      <c r="B28" s="19" t="inlineStr">
        <is>
          <t>Utilities (electric, gas, water)</t>
        </is>
      </c>
      <c r="C28" s="24" t="n">
        <v>260</v>
      </c>
      <c r="D28" s="25">
        <f>IF(ISNUMBER(C28),C28*12,"")</f>
        <v/>
      </c>
      <c r="E28" s="24" t="n">
        <v>310</v>
      </c>
      <c r="F28" s="24" t="n">
        <v>300</v>
      </c>
      <c r="G28" s="24" t="n">
        <v>250</v>
      </c>
      <c r="H28" s="24" t="n">
        <v>210</v>
      </c>
      <c r="I28" s="24" t="n">
        <v>190</v>
      </c>
      <c r="J28" s="24" t="n">
        <v>240</v>
      </c>
      <c r="K28" s="24" t="n">
        <v>290</v>
      </c>
      <c r="L28" s="24" t="n">
        <v>300</v>
      </c>
      <c r="M28" s="24" t="n">
        <v>230</v>
      </c>
      <c r="N28" s="24" t="n"/>
      <c r="O28" s="24" t="n"/>
      <c r="P28" s="24" t="n"/>
      <c r="Q28" s="25">
        <f>SUM(E28:P28)</f>
        <v/>
      </c>
      <c r="R28" s="25">
        <f>IF($C$5=0,"",Q28/$C$5)</f>
        <v/>
      </c>
      <c r="S28" s="25">
        <f>IF($C$5=0,"",Q28-N(C28)*$C$5)</f>
        <v/>
      </c>
      <c r="T28" s="19" t="n"/>
    </row>
    <row r="29">
      <c r="B29" s="19" t="inlineStr">
        <is>
          <t>Phone, internet, TV</t>
        </is>
      </c>
      <c r="C29" s="24" t="n">
        <v>150</v>
      </c>
      <c r="D29" s="25">
        <f>IF(ISNUMBER(C29),C29*12,"")</f>
        <v/>
      </c>
      <c r="E29" s="24" t="n">
        <v>150</v>
      </c>
      <c r="F29" s="24" t="n">
        <v>150</v>
      </c>
      <c r="G29" s="24" t="n">
        <v>150</v>
      </c>
      <c r="H29" s="24" t="n">
        <v>150</v>
      </c>
      <c r="I29" s="24" t="n">
        <v>150</v>
      </c>
      <c r="J29" s="24" t="n">
        <v>150</v>
      </c>
      <c r="K29" s="24" t="n">
        <v>150</v>
      </c>
      <c r="L29" s="24" t="n">
        <v>150</v>
      </c>
      <c r="M29" s="24" t="n">
        <v>150</v>
      </c>
      <c r="N29" s="24" t="n"/>
      <c r="O29" s="24" t="n"/>
      <c r="P29" s="24" t="n"/>
      <c r="Q29" s="25">
        <f>SUM(E29:P29)</f>
        <v/>
      </c>
      <c r="R29" s="25">
        <f>IF($C$5=0,"",Q29/$C$5)</f>
        <v/>
      </c>
      <c r="S29" s="25">
        <f>IF($C$5=0,"",Q29-N(C29)*$C$5)</f>
        <v/>
      </c>
      <c r="T29" s="19" t="n"/>
    </row>
    <row r="30">
      <c r="B30" s="19" t="inlineStr">
        <is>
          <t>Home maintenance &amp; repairs</t>
        </is>
      </c>
      <c r="C30" s="24" t="n">
        <v>150</v>
      </c>
      <c r="D30" s="25">
        <f>IF(ISNUMBER(C30),C30*12,"")</f>
        <v/>
      </c>
      <c r="E30" s="24" t="n">
        <v>60</v>
      </c>
      <c r="F30" s="24" t="n">
        <v>60</v>
      </c>
      <c r="G30" s="24" t="n">
        <v>60</v>
      </c>
      <c r="H30" s="24" t="n">
        <v>60</v>
      </c>
      <c r="I30" s="24" t="n">
        <v>60</v>
      </c>
      <c r="J30" s="24" t="n">
        <v>900</v>
      </c>
      <c r="K30" s="24" t="n">
        <v>60</v>
      </c>
      <c r="L30" s="24" t="n">
        <v>60</v>
      </c>
      <c r="M30" s="24" t="n">
        <v>60</v>
      </c>
      <c r="N30" s="24" t="n"/>
      <c r="O30" s="24" t="n"/>
      <c r="P30" s="24" t="n"/>
      <c r="Q30" s="25">
        <f>SUM(E30:P30)</f>
        <v/>
      </c>
      <c r="R30" s="25">
        <f>IF($C$5=0,"",Q30/$C$5)</f>
        <v/>
      </c>
      <c r="S30" s="25">
        <f>IF($C$5=0,"",Q30-N(C30)*$C$5)</f>
        <v/>
      </c>
      <c r="T30" s="19" t="n"/>
    </row>
    <row r="31">
      <c r="B31" s="29" t="inlineStr">
        <is>
          <t>Housing subtotal</t>
        </is>
      </c>
      <c r="C31" s="30">
        <f>SUM(C24:C30)</f>
        <v/>
      </c>
      <c r="D31" s="30">
        <f>SUM(D24:D30)</f>
        <v/>
      </c>
      <c r="E31" s="30">
        <f>SUM(E24:E30)</f>
        <v/>
      </c>
      <c r="F31" s="30">
        <f>SUM(F24:F30)</f>
        <v/>
      </c>
      <c r="G31" s="30">
        <f>SUM(G24:G30)</f>
        <v/>
      </c>
      <c r="H31" s="30">
        <f>SUM(H24:H30)</f>
        <v/>
      </c>
      <c r="I31" s="30">
        <f>SUM(I24:I30)</f>
        <v/>
      </c>
      <c r="J31" s="30">
        <f>SUM(J24:J30)</f>
        <v/>
      </c>
      <c r="K31" s="30">
        <f>SUM(K24:K30)</f>
        <v/>
      </c>
      <c r="L31" s="30">
        <f>SUM(L24:L30)</f>
        <v/>
      </c>
      <c r="M31" s="30">
        <f>SUM(M24:M30)</f>
        <v/>
      </c>
      <c r="N31" s="30">
        <f>SUM(N24:N30)</f>
        <v/>
      </c>
      <c r="O31" s="30">
        <f>SUM(O24:O30)</f>
        <v/>
      </c>
      <c r="P31" s="30">
        <f>SUM(P24:P30)</f>
        <v/>
      </c>
      <c r="Q31" s="30">
        <f>SUM(Q24:Q30)</f>
        <v/>
      </c>
      <c r="R31" s="30">
        <f>IF($C$5=0,"",SUM(R24:R30))</f>
        <v/>
      </c>
      <c r="S31" s="30">
        <f>IF($C$5=0,"",SUM(S24:S30))</f>
        <v/>
      </c>
    </row>
    <row r="32">
      <c r="B32" s="28" t="inlineStr">
        <is>
          <t>Healthcare</t>
        </is>
      </c>
    </row>
    <row r="33">
      <c r="B33" s="19" t="inlineStr">
        <is>
          <t>Medicare Part B premium</t>
        </is>
      </c>
      <c r="C33" s="24" t="n">
        <v>405.8</v>
      </c>
      <c r="D33" s="25">
        <f>IF(ISNUMBER(C33),C33*12,"")</f>
        <v/>
      </c>
      <c r="E33" s="24" t="n">
        <v>405.8</v>
      </c>
      <c r="F33" s="24" t="n">
        <v>405.8</v>
      </c>
      <c r="G33" s="24" t="n">
        <v>405.8</v>
      </c>
      <c r="H33" s="24" t="n">
        <v>405.8</v>
      </c>
      <c r="I33" s="24" t="n">
        <v>405.8</v>
      </c>
      <c r="J33" s="24" t="n">
        <v>405.8</v>
      </c>
      <c r="K33" s="24" t="n">
        <v>405.8</v>
      </c>
      <c r="L33" s="24" t="n">
        <v>405.8</v>
      </c>
      <c r="M33" s="24" t="n">
        <v>405.8</v>
      </c>
      <c r="N33" s="24" t="n"/>
      <c r="O33" s="24" t="n"/>
      <c r="P33" s="24" t="n"/>
      <c r="Q33" s="25">
        <f>SUM(E33:P33)</f>
        <v/>
      </c>
      <c r="R33" s="25">
        <f>IF($C$5=0,"",Q33/$C$5)</f>
        <v/>
      </c>
      <c r="S33" s="25">
        <f>IF($C$5=0,"",Q33-N(C33)*$C$5)</f>
        <v/>
      </c>
      <c r="T33" s="19" t="inlineStr">
        <is>
          <t>2 × $202.90 (2026 standard)</t>
        </is>
      </c>
    </row>
    <row r="34">
      <c r="B34" s="19" t="inlineStr">
        <is>
          <t>Part D or Medicare Advantage premium</t>
        </is>
      </c>
      <c r="C34" s="24" t="n">
        <v>76</v>
      </c>
      <c r="D34" s="25">
        <f>IF(ISNUMBER(C34),C34*12,"")</f>
        <v/>
      </c>
      <c r="E34" s="24" t="n">
        <v>76</v>
      </c>
      <c r="F34" s="24" t="n">
        <v>76</v>
      </c>
      <c r="G34" s="24" t="n">
        <v>76</v>
      </c>
      <c r="H34" s="24" t="n">
        <v>76</v>
      </c>
      <c r="I34" s="24" t="n">
        <v>76</v>
      </c>
      <c r="J34" s="24" t="n">
        <v>76</v>
      </c>
      <c r="K34" s="24" t="n">
        <v>76</v>
      </c>
      <c r="L34" s="24" t="n">
        <v>76</v>
      </c>
      <c r="M34" s="24" t="n">
        <v>76</v>
      </c>
      <c r="N34" s="24" t="n"/>
      <c r="O34" s="24" t="n"/>
      <c r="P34" s="24" t="n"/>
      <c r="Q34" s="25">
        <f>SUM(E34:P34)</f>
        <v/>
      </c>
      <c r="R34" s="25">
        <f>IF($C$5=0,"",Q34/$C$5)</f>
        <v/>
      </c>
      <c r="S34" s="25">
        <f>IF($C$5=0,"",Q34-N(C34)*$C$5)</f>
        <v/>
      </c>
      <c r="T34" s="19" t="n"/>
    </row>
    <row r="35">
      <c r="B35" s="19" t="inlineStr">
        <is>
          <t>Medigap premium</t>
        </is>
      </c>
      <c r="C35" s="24" t="n">
        <v>330</v>
      </c>
      <c r="D35" s="25">
        <f>IF(ISNUMBER(C35),C35*12,"")</f>
        <v/>
      </c>
      <c r="E35" s="24" t="n">
        <v>330</v>
      </c>
      <c r="F35" s="24" t="n">
        <v>330</v>
      </c>
      <c r="G35" s="24" t="n">
        <v>330</v>
      </c>
      <c r="H35" s="24" t="n">
        <v>330</v>
      </c>
      <c r="I35" s="24" t="n">
        <v>330</v>
      </c>
      <c r="J35" s="24" t="n">
        <v>330</v>
      </c>
      <c r="K35" s="24" t="n">
        <v>330</v>
      </c>
      <c r="L35" s="24" t="n">
        <v>330</v>
      </c>
      <c r="M35" s="24" t="n">
        <v>330</v>
      </c>
      <c r="N35" s="24" t="n"/>
      <c r="O35" s="24" t="n"/>
      <c r="P35" s="24" t="n"/>
      <c r="Q35" s="25">
        <f>SUM(E35:P35)</f>
        <v/>
      </c>
      <c r="R35" s="25">
        <f>IF($C$5=0,"",Q35/$C$5)</f>
        <v/>
      </c>
      <c r="S35" s="25">
        <f>IF($C$5=0,"",Q35-N(C35)*$C$5)</f>
        <v/>
      </c>
      <c r="T35" s="19" t="n"/>
    </row>
    <row r="36">
      <c r="B36" s="19" t="inlineStr">
        <is>
          <t>Doctor, hospital &amp; copays</t>
        </is>
      </c>
      <c r="C36" s="24" t="n">
        <v>80</v>
      </c>
      <c r="D36" s="25">
        <f>IF(ISNUMBER(C36),C36*12,"")</f>
        <v/>
      </c>
      <c r="E36" s="24" t="n">
        <v>566</v>
      </c>
      <c r="F36" s="24" t="n">
        <v>40</v>
      </c>
      <c r="G36" s="24" t="n">
        <v>40</v>
      </c>
      <c r="H36" s="24" t="n">
        <v>40</v>
      </c>
      <c r="I36" s="24" t="n">
        <v>40</v>
      </c>
      <c r="J36" s="24" t="n">
        <v>40</v>
      </c>
      <c r="K36" s="24" t="n">
        <v>40</v>
      </c>
      <c r="L36" s="24" t="n">
        <v>40</v>
      </c>
      <c r="M36" s="24" t="n">
        <v>40</v>
      </c>
      <c r="N36" s="24" t="n"/>
      <c r="O36" s="24" t="n"/>
      <c r="P36" s="24" t="n"/>
      <c r="Q36" s="25">
        <f>SUM(E36:P36)</f>
        <v/>
      </c>
      <c r="R36" s="25">
        <f>IF($C$5=0,"",Q36/$C$5)</f>
        <v/>
      </c>
      <c r="S36" s="25">
        <f>IF($C$5=0,"",Q36-N(C36)*$C$5)</f>
        <v/>
      </c>
      <c r="T36" s="19" t="n"/>
    </row>
    <row r="37">
      <c r="B37" s="19" t="inlineStr">
        <is>
          <t>Prescriptions</t>
        </is>
      </c>
      <c r="C37" s="24" t="n">
        <v>90</v>
      </c>
      <c r="D37" s="25">
        <f>IF(ISNUMBER(C37),C37*12,"")</f>
        <v/>
      </c>
      <c r="E37" s="24" t="n">
        <v>90</v>
      </c>
      <c r="F37" s="24" t="n">
        <v>90</v>
      </c>
      <c r="G37" s="24" t="n">
        <v>90</v>
      </c>
      <c r="H37" s="24" t="n">
        <v>90</v>
      </c>
      <c r="I37" s="24" t="n">
        <v>90</v>
      </c>
      <c r="J37" s="24" t="n">
        <v>90</v>
      </c>
      <c r="K37" s="24" t="n">
        <v>90</v>
      </c>
      <c r="L37" s="24" t="n">
        <v>90</v>
      </c>
      <c r="M37" s="24" t="n">
        <v>90</v>
      </c>
      <c r="N37" s="24" t="n"/>
      <c r="O37" s="24" t="n"/>
      <c r="P37" s="24" t="n"/>
      <c r="Q37" s="25">
        <f>SUM(E37:P37)</f>
        <v/>
      </c>
      <c r="R37" s="25">
        <f>IF($C$5=0,"",Q37/$C$5)</f>
        <v/>
      </c>
      <c r="S37" s="25">
        <f>IF($C$5=0,"",Q37-N(C37)*$C$5)</f>
        <v/>
      </c>
      <c r="T37" s="19" t="n"/>
    </row>
    <row r="38">
      <c r="B38" s="19" t="inlineStr">
        <is>
          <t>Dental, vision, hearing</t>
        </is>
      </c>
      <c r="C38" s="24" t="n">
        <v>60</v>
      </c>
      <c r="D38" s="25">
        <f>IF(ISNUMBER(C38),C38*12,"")</f>
        <v/>
      </c>
      <c r="E38" s="24" t="n">
        <v>0</v>
      </c>
      <c r="F38" s="24" t="n">
        <v>0</v>
      </c>
      <c r="G38" s="24" t="n">
        <v>240</v>
      </c>
      <c r="H38" s="24" t="n">
        <v>0</v>
      </c>
      <c r="I38" s="24" t="n">
        <v>0</v>
      </c>
      <c r="J38" s="24" t="n">
        <v>0</v>
      </c>
      <c r="K38" s="24" t="n">
        <v>0</v>
      </c>
      <c r="L38" s="24" t="n">
        <v>0</v>
      </c>
      <c r="M38" s="24" t="n">
        <v>180</v>
      </c>
      <c r="N38" s="24" t="n"/>
      <c r="O38" s="24" t="n"/>
      <c r="P38" s="24" t="n"/>
      <c r="Q38" s="25">
        <f>SUM(E38:P38)</f>
        <v/>
      </c>
      <c r="R38" s="25">
        <f>IF($C$5=0,"",Q38/$C$5)</f>
        <v/>
      </c>
      <c r="S38" s="25">
        <f>IF($C$5=0,"",Q38-N(C38)*$C$5)</f>
        <v/>
      </c>
      <c r="T38" s="19" t="n"/>
    </row>
    <row r="39">
      <c r="B39" s="19" t="inlineStr">
        <is>
          <t>Long-term care insurance</t>
        </is>
      </c>
      <c r="C39" s="24" t="n"/>
      <c r="D39" s="25">
        <f>IF(ISNUMBER(C39),C39*12,"")</f>
        <v/>
      </c>
      <c r="E39" s="24" t="n"/>
      <c r="F39" s="24" t="n"/>
      <c r="G39" s="24" t="n"/>
      <c r="H39" s="24" t="n"/>
      <c r="I39" s="24" t="n"/>
      <c r="J39" s="24" t="n"/>
      <c r="K39" s="24" t="n"/>
      <c r="L39" s="24" t="n"/>
      <c r="M39" s="24" t="n"/>
      <c r="N39" s="24" t="n"/>
      <c r="O39" s="24" t="n"/>
      <c r="P39" s="24" t="n"/>
      <c r="Q39" s="25">
        <f>SUM(E39:P39)</f>
        <v/>
      </c>
      <c r="R39" s="25">
        <f>IF($C$5=0,"",Q39/$C$5)</f>
        <v/>
      </c>
      <c r="S39" s="25">
        <f>IF($C$5=0,"",Q39-N(C39)*$C$5)</f>
        <v/>
      </c>
      <c r="T39" s="19" t="n"/>
    </row>
    <row r="40">
      <c r="B40" s="29" t="inlineStr">
        <is>
          <t>Healthcare subtotal</t>
        </is>
      </c>
      <c r="C40" s="30">
        <f>SUM(C33:C39)</f>
        <v/>
      </c>
      <c r="D40" s="30">
        <f>SUM(D33:D39)</f>
        <v/>
      </c>
      <c r="E40" s="30">
        <f>SUM(E33:E39)</f>
        <v/>
      </c>
      <c r="F40" s="30">
        <f>SUM(F33:F39)</f>
        <v/>
      </c>
      <c r="G40" s="30">
        <f>SUM(G33:G39)</f>
        <v/>
      </c>
      <c r="H40" s="30">
        <f>SUM(H33:H39)</f>
        <v/>
      </c>
      <c r="I40" s="30">
        <f>SUM(I33:I39)</f>
        <v/>
      </c>
      <c r="J40" s="30">
        <f>SUM(J33:J39)</f>
        <v/>
      </c>
      <c r="K40" s="30">
        <f>SUM(K33:K39)</f>
        <v/>
      </c>
      <c r="L40" s="30">
        <f>SUM(L33:L39)</f>
        <v/>
      </c>
      <c r="M40" s="30">
        <f>SUM(M33:M39)</f>
        <v/>
      </c>
      <c r="N40" s="30">
        <f>SUM(N33:N39)</f>
        <v/>
      </c>
      <c r="O40" s="30">
        <f>SUM(O33:O39)</f>
        <v/>
      </c>
      <c r="P40" s="30">
        <f>SUM(P33:P39)</f>
        <v/>
      </c>
      <c r="Q40" s="30">
        <f>SUM(Q33:Q39)</f>
        <v/>
      </c>
      <c r="R40" s="30">
        <f>IF($C$5=0,"",SUM(R33:R39))</f>
        <v/>
      </c>
      <c r="S40" s="30">
        <f>IF($C$5=0,"",SUM(S33:S39))</f>
        <v/>
      </c>
    </row>
    <row r="41">
      <c r="B41" s="28" t="inlineStr">
        <is>
          <t>Food</t>
        </is>
      </c>
    </row>
    <row r="42">
      <c r="B42" s="19" t="inlineStr">
        <is>
          <t>Groceries</t>
        </is>
      </c>
      <c r="C42" s="24" t="n">
        <v>750</v>
      </c>
      <c r="D42" s="25">
        <f>IF(ISNUMBER(C42),C42*12,"")</f>
        <v/>
      </c>
      <c r="E42" s="24" t="n">
        <v>720</v>
      </c>
      <c r="F42" s="24" t="n">
        <v>700</v>
      </c>
      <c r="G42" s="24" t="n">
        <v>760</v>
      </c>
      <c r="H42" s="24" t="n">
        <v>740</v>
      </c>
      <c r="I42" s="24" t="n">
        <v>780</v>
      </c>
      <c r="J42" s="24" t="n">
        <v>760</v>
      </c>
      <c r="K42" s="24" t="n">
        <v>790</v>
      </c>
      <c r="L42" s="24" t="n">
        <v>770</v>
      </c>
      <c r="M42" s="24" t="n">
        <v>750</v>
      </c>
      <c r="N42" s="24" t="n"/>
      <c r="O42" s="24" t="n"/>
      <c r="P42" s="24" t="n"/>
      <c r="Q42" s="25">
        <f>SUM(E42:P42)</f>
        <v/>
      </c>
      <c r="R42" s="25">
        <f>IF($C$5=0,"",Q42/$C$5)</f>
        <v/>
      </c>
      <c r="S42" s="25">
        <f>IF($C$5=0,"",Q42-N(C42)*$C$5)</f>
        <v/>
      </c>
      <c r="T42" s="19" t="n"/>
    </row>
    <row r="43">
      <c r="B43" s="19" t="inlineStr">
        <is>
          <t>Dining out</t>
        </is>
      </c>
      <c r="C43" s="24" t="n">
        <v>200</v>
      </c>
      <c r="D43" s="25">
        <f>IF(ISNUMBER(C43),C43*12,"")</f>
        <v/>
      </c>
      <c r="E43" s="24" t="n">
        <v>200</v>
      </c>
      <c r="F43" s="24" t="n">
        <v>200</v>
      </c>
      <c r="G43" s="24" t="n">
        <v>200</v>
      </c>
      <c r="H43" s="24" t="n">
        <v>200</v>
      </c>
      <c r="I43" s="24" t="n">
        <v>320</v>
      </c>
      <c r="J43" s="24" t="n">
        <v>200</v>
      </c>
      <c r="K43" s="24" t="n">
        <v>200</v>
      </c>
      <c r="L43" s="24" t="n">
        <v>200</v>
      </c>
      <c r="M43" s="24" t="n">
        <v>200</v>
      </c>
      <c r="N43" s="24" t="n"/>
      <c r="O43" s="24" t="n"/>
      <c r="P43" s="24" t="n"/>
      <c r="Q43" s="25">
        <f>SUM(E43:P43)</f>
        <v/>
      </c>
      <c r="R43" s="25">
        <f>IF($C$5=0,"",Q43/$C$5)</f>
        <v/>
      </c>
      <c r="S43" s="25">
        <f>IF($C$5=0,"",Q43-N(C43)*$C$5)</f>
        <v/>
      </c>
      <c r="T43" s="19" t="n"/>
    </row>
    <row r="44">
      <c r="B44" s="29" t="inlineStr">
        <is>
          <t>Food subtotal</t>
        </is>
      </c>
      <c r="C44" s="30">
        <f>SUM(C42:C43)</f>
        <v/>
      </c>
      <c r="D44" s="30">
        <f>SUM(D42:D43)</f>
        <v/>
      </c>
      <c r="E44" s="30">
        <f>SUM(E42:E43)</f>
        <v/>
      </c>
      <c r="F44" s="30">
        <f>SUM(F42:F43)</f>
        <v/>
      </c>
      <c r="G44" s="30">
        <f>SUM(G42:G43)</f>
        <v/>
      </c>
      <c r="H44" s="30">
        <f>SUM(H42:H43)</f>
        <v/>
      </c>
      <c r="I44" s="30">
        <f>SUM(I42:I43)</f>
        <v/>
      </c>
      <c r="J44" s="30">
        <f>SUM(J42:J43)</f>
        <v/>
      </c>
      <c r="K44" s="30">
        <f>SUM(K42:K43)</f>
        <v/>
      </c>
      <c r="L44" s="30">
        <f>SUM(L42:L43)</f>
        <v/>
      </c>
      <c r="M44" s="30">
        <f>SUM(M42:M43)</f>
        <v/>
      </c>
      <c r="N44" s="30">
        <f>SUM(N42:N43)</f>
        <v/>
      </c>
      <c r="O44" s="30">
        <f>SUM(O42:O43)</f>
        <v/>
      </c>
      <c r="P44" s="30">
        <f>SUM(P42:P43)</f>
        <v/>
      </c>
      <c r="Q44" s="30">
        <f>SUM(Q42:Q43)</f>
        <v/>
      </c>
      <c r="R44" s="30">
        <f>IF($C$5=0,"",SUM(R42:R43))</f>
        <v/>
      </c>
      <c r="S44" s="30">
        <f>IF($C$5=0,"",SUM(S42:S43))</f>
        <v/>
      </c>
    </row>
    <row r="45">
      <c r="B45" s="28" t="inlineStr">
        <is>
          <t>Transportation</t>
        </is>
      </c>
    </row>
    <row r="46">
      <c r="B46" s="19" t="inlineStr">
        <is>
          <t>Car payment</t>
        </is>
      </c>
      <c r="C46" s="24" t="n"/>
      <c r="D46" s="25">
        <f>IF(ISNUMBER(C46),C46*12,"")</f>
        <v/>
      </c>
      <c r="E46" s="24" t="n"/>
      <c r="F46" s="24" t="n"/>
      <c r="G46" s="24" t="n"/>
      <c r="H46" s="24" t="n"/>
      <c r="I46" s="24" t="n"/>
      <c r="J46" s="24" t="n"/>
      <c r="K46" s="24" t="n"/>
      <c r="L46" s="24" t="n"/>
      <c r="M46" s="24" t="n"/>
      <c r="N46" s="24" t="n"/>
      <c r="O46" s="24" t="n"/>
      <c r="P46" s="24" t="n"/>
      <c r="Q46" s="25">
        <f>SUM(E46:P46)</f>
        <v/>
      </c>
      <c r="R46" s="25">
        <f>IF($C$5=0,"",Q46/$C$5)</f>
        <v/>
      </c>
      <c r="S46" s="25">
        <f>IF($C$5=0,"",Q46-N(C46)*$C$5)</f>
        <v/>
      </c>
      <c r="T46" s="19" t="n"/>
    </row>
    <row r="47">
      <c r="B47" s="19" t="inlineStr">
        <is>
          <t>Car insurance</t>
        </is>
      </c>
      <c r="C47" s="24" t="n">
        <v>110</v>
      </c>
      <c r="D47" s="25">
        <f>IF(ISNUMBER(C47),C47*12,"")</f>
        <v/>
      </c>
      <c r="E47" s="24" t="n">
        <v>110</v>
      </c>
      <c r="F47" s="24" t="n">
        <v>110</v>
      </c>
      <c r="G47" s="24" t="n">
        <v>110</v>
      </c>
      <c r="H47" s="24" t="n">
        <v>110</v>
      </c>
      <c r="I47" s="24" t="n">
        <v>110</v>
      </c>
      <c r="J47" s="24" t="n">
        <v>110</v>
      </c>
      <c r="K47" s="24" t="n">
        <v>110</v>
      </c>
      <c r="L47" s="24" t="n">
        <v>110</v>
      </c>
      <c r="M47" s="24" t="n">
        <v>110</v>
      </c>
      <c r="N47" s="24" t="n"/>
      <c r="O47" s="24" t="n"/>
      <c r="P47" s="24" t="n"/>
      <c r="Q47" s="25">
        <f>SUM(E47:P47)</f>
        <v/>
      </c>
      <c r="R47" s="25">
        <f>IF($C$5=0,"",Q47/$C$5)</f>
        <v/>
      </c>
      <c r="S47" s="25">
        <f>IF($C$5=0,"",Q47-N(C47)*$C$5)</f>
        <v/>
      </c>
      <c r="T47" s="19" t="n"/>
    </row>
    <row r="48">
      <c r="B48" s="19" t="inlineStr">
        <is>
          <t>Fuel or charging</t>
        </is>
      </c>
      <c r="C48" s="24" t="n">
        <v>160</v>
      </c>
      <c r="D48" s="25">
        <f>IF(ISNUMBER(C48),C48*12,"")</f>
        <v/>
      </c>
      <c r="E48" s="24" t="n">
        <v>160</v>
      </c>
      <c r="F48" s="24" t="n">
        <v>160</v>
      </c>
      <c r="G48" s="24" t="n">
        <v>160</v>
      </c>
      <c r="H48" s="24" t="n">
        <v>160</v>
      </c>
      <c r="I48" s="24" t="n">
        <v>160</v>
      </c>
      <c r="J48" s="24" t="n">
        <v>160</v>
      </c>
      <c r="K48" s="24" t="n">
        <v>160</v>
      </c>
      <c r="L48" s="24" t="n">
        <v>160</v>
      </c>
      <c r="M48" s="24" t="n">
        <v>160</v>
      </c>
      <c r="N48" s="24" t="n"/>
      <c r="O48" s="24" t="n"/>
      <c r="P48" s="24" t="n"/>
      <c r="Q48" s="25">
        <f>SUM(E48:P48)</f>
        <v/>
      </c>
      <c r="R48" s="25">
        <f>IF($C$5=0,"",Q48/$C$5)</f>
        <v/>
      </c>
      <c r="S48" s="25">
        <f>IF($C$5=0,"",Q48-N(C48)*$C$5)</f>
        <v/>
      </c>
      <c r="T48" s="19" t="n"/>
    </row>
    <row r="49">
      <c r="B49" s="19" t="inlineStr">
        <is>
          <t>Maintenance &amp; registration</t>
        </is>
      </c>
      <c r="C49" s="24" t="n">
        <v>50</v>
      </c>
      <c r="D49" s="25">
        <f>IF(ISNUMBER(C49),C49*12,"")</f>
        <v/>
      </c>
      <c r="E49" s="24" t="n">
        <v>50</v>
      </c>
      <c r="F49" s="24" t="n">
        <v>50</v>
      </c>
      <c r="G49" s="24" t="n">
        <v>50</v>
      </c>
      <c r="H49" s="24" t="n">
        <v>50</v>
      </c>
      <c r="I49" s="24" t="n">
        <v>50</v>
      </c>
      <c r="J49" s="24" t="n">
        <v>50</v>
      </c>
      <c r="K49" s="24" t="n">
        <v>50</v>
      </c>
      <c r="L49" s="24" t="n">
        <v>50</v>
      </c>
      <c r="M49" s="24" t="n">
        <v>50</v>
      </c>
      <c r="N49" s="24" t="n"/>
      <c r="O49" s="24" t="n"/>
      <c r="P49" s="24" t="n"/>
      <c r="Q49" s="25">
        <f>SUM(E49:P49)</f>
        <v/>
      </c>
      <c r="R49" s="25">
        <f>IF($C$5=0,"",Q49/$C$5)</f>
        <v/>
      </c>
      <c r="S49" s="25">
        <f>IF($C$5=0,"",Q49-N(C49)*$C$5)</f>
        <v/>
      </c>
      <c r="T49" s="19" t="n"/>
    </row>
    <row r="50">
      <c r="B50" s="19" t="inlineStr">
        <is>
          <t>Rideshare / transit</t>
        </is>
      </c>
      <c r="C50" s="24" t="n"/>
      <c r="D50" s="25">
        <f>IF(ISNUMBER(C50),C50*12,"")</f>
        <v/>
      </c>
      <c r="E50" s="24" t="n"/>
      <c r="F50" s="24" t="n"/>
      <c r="G50" s="24" t="n"/>
      <c r="H50" s="24" t="n"/>
      <c r="I50" s="24" t="n"/>
      <c r="J50" s="24" t="n"/>
      <c r="K50" s="24" t="n"/>
      <c r="L50" s="24" t="n"/>
      <c r="M50" s="24" t="n"/>
      <c r="N50" s="24" t="n"/>
      <c r="O50" s="24" t="n"/>
      <c r="P50" s="24" t="n"/>
      <c r="Q50" s="25">
        <f>SUM(E50:P50)</f>
        <v/>
      </c>
      <c r="R50" s="25">
        <f>IF($C$5=0,"",Q50/$C$5)</f>
        <v/>
      </c>
      <c r="S50" s="25">
        <f>IF($C$5=0,"",Q50-N(C50)*$C$5)</f>
        <v/>
      </c>
      <c r="T50" s="19" t="n"/>
    </row>
    <row r="51">
      <c r="B51" s="29" t="inlineStr">
        <is>
          <t>Transportation subtotal</t>
        </is>
      </c>
      <c r="C51" s="30">
        <f>SUM(C46:C50)</f>
        <v/>
      </c>
      <c r="D51" s="30">
        <f>SUM(D46:D50)</f>
        <v/>
      </c>
      <c r="E51" s="30">
        <f>SUM(E46:E50)</f>
        <v/>
      </c>
      <c r="F51" s="30">
        <f>SUM(F46:F50)</f>
        <v/>
      </c>
      <c r="G51" s="30">
        <f>SUM(G46:G50)</f>
        <v/>
      </c>
      <c r="H51" s="30">
        <f>SUM(H46:H50)</f>
        <v/>
      </c>
      <c r="I51" s="30">
        <f>SUM(I46:I50)</f>
        <v/>
      </c>
      <c r="J51" s="30">
        <f>SUM(J46:J50)</f>
        <v/>
      </c>
      <c r="K51" s="30">
        <f>SUM(K46:K50)</f>
        <v/>
      </c>
      <c r="L51" s="30">
        <f>SUM(L46:L50)</f>
        <v/>
      </c>
      <c r="M51" s="30">
        <f>SUM(M46:M50)</f>
        <v/>
      </c>
      <c r="N51" s="30">
        <f>SUM(N46:N50)</f>
        <v/>
      </c>
      <c r="O51" s="30">
        <f>SUM(O46:O50)</f>
        <v/>
      </c>
      <c r="P51" s="30">
        <f>SUM(P46:P50)</f>
        <v/>
      </c>
      <c r="Q51" s="30">
        <f>SUM(Q46:Q50)</f>
        <v/>
      </c>
      <c r="R51" s="30">
        <f>IF($C$5=0,"",SUM(R46:R50))</f>
        <v/>
      </c>
      <c r="S51" s="30">
        <f>IF($C$5=0,"",SUM(S46:S50))</f>
        <v/>
      </c>
    </row>
    <row r="52">
      <c r="B52" s="28" t="inlineStr">
        <is>
          <t>Insurance &amp; taxes</t>
        </is>
      </c>
    </row>
    <row r="53">
      <c r="B53" s="19" t="inlineStr">
        <is>
          <t>Life insurance</t>
        </is>
      </c>
      <c r="C53" s="24" t="n"/>
      <c r="D53" s="25">
        <f>IF(ISNUMBER(C53),C53*12,"")</f>
        <v/>
      </c>
      <c r="E53" s="24" t="n"/>
      <c r="F53" s="24" t="n"/>
      <c r="G53" s="24" t="n"/>
      <c r="H53" s="24" t="n"/>
      <c r="I53" s="24" t="n"/>
      <c r="J53" s="24" t="n"/>
      <c r="K53" s="24" t="n"/>
      <c r="L53" s="24" t="n"/>
      <c r="M53" s="24" t="n"/>
      <c r="N53" s="24" t="n"/>
      <c r="O53" s="24" t="n"/>
      <c r="P53" s="24" t="n"/>
      <c r="Q53" s="25">
        <f>SUM(E53:P53)</f>
        <v/>
      </c>
      <c r="R53" s="25">
        <f>IF($C$5=0,"",Q53/$C$5)</f>
        <v/>
      </c>
      <c r="S53" s="25">
        <f>IF($C$5=0,"",Q53-N(C53)*$C$5)</f>
        <v/>
      </c>
      <c r="T53" s="19" t="n"/>
    </row>
    <row r="54">
      <c r="B54" s="19" t="inlineStr">
        <is>
          <t>Income taxes not withheld (estimated payments)</t>
        </is>
      </c>
      <c r="C54" s="24" t="n"/>
      <c r="D54" s="25">
        <f>IF(ISNUMBER(C54),C54*12,"")</f>
        <v/>
      </c>
      <c r="E54" s="24" t="n"/>
      <c r="F54" s="24" t="n"/>
      <c r="G54" s="24" t="n"/>
      <c r="H54" s="24" t="n"/>
      <c r="I54" s="24" t="n"/>
      <c r="J54" s="24" t="n"/>
      <c r="K54" s="24" t="n"/>
      <c r="L54" s="24" t="n"/>
      <c r="M54" s="24" t="n"/>
      <c r="N54" s="24" t="n"/>
      <c r="O54" s="24" t="n"/>
      <c r="P54" s="24" t="n"/>
      <c r="Q54" s="25">
        <f>SUM(E54:P54)</f>
        <v/>
      </c>
      <c r="R54" s="25">
        <f>IF($C$5=0,"",Q54/$C$5)</f>
        <v/>
      </c>
      <c r="S54" s="25">
        <f>IF($C$5=0,"",Q54-N(C54)*$C$5)</f>
        <v/>
      </c>
      <c r="T54" s="19" t="n"/>
    </row>
    <row r="55">
      <c r="B55" s="19" t="inlineStr">
        <is>
          <t>Other insurance</t>
        </is>
      </c>
      <c r="C55" s="24" t="n"/>
      <c r="D55" s="25">
        <f>IF(ISNUMBER(C55),C55*12,"")</f>
        <v/>
      </c>
      <c r="E55" s="24" t="n"/>
      <c r="F55" s="24" t="n"/>
      <c r="G55" s="24" t="n"/>
      <c r="H55" s="24" t="n"/>
      <c r="I55" s="24" t="n"/>
      <c r="J55" s="24" t="n"/>
      <c r="K55" s="24" t="n"/>
      <c r="L55" s="24" t="n"/>
      <c r="M55" s="24" t="n"/>
      <c r="N55" s="24" t="n"/>
      <c r="O55" s="24" t="n"/>
      <c r="P55" s="24" t="n"/>
      <c r="Q55" s="25">
        <f>SUM(E55:P55)</f>
        <v/>
      </c>
      <c r="R55" s="25">
        <f>IF($C$5=0,"",Q55/$C$5)</f>
        <v/>
      </c>
      <c r="S55" s="25">
        <f>IF($C$5=0,"",Q55-N(C55)*$C$5)</f>
        <v/>
      </c>
      <c r="T55" s="19" t="n"/>
    </row>
    <row r="56">
      <c r="B56" s="29" t="inlineStr">
        <is>
          <t>Insurance &amp; taxes subtotal</t>
        </is>
      </c>
      <c r="C56" s="30">
        <f>SUM(C53:C55)</f>
        <v/>
      </c>
      <c r="D56" s="30">
        <f>SUM(D53:D55)</f>
        <v/>
      </c>
      <c r="E56" s="30">
        <f>SUM(E53:E55)</f>
        <v/>
      </c>
      <c r="F56" s="30">
        <f>SUM(F53:F55)</f>
        <v/>
      </c>
      <c r="G56" s="30">
        <f>SUM(G53:G55)</f>
        <v/>
      </c>
      <c r="H56" s="30">
        <f>SUM(H53:H55)</f>
        <v/>
      </c>
      <c r="I56" s="30">
        <f>SUM(I53:I55)</f>
        <v/>
      </c>
      <c r="J56" s="30">
        <f>SUM(J53:J55)</f>
        <v/>
      </c>
      <c r="K56" s="30">
        <f>SUM(K53:K55)</f>
        <v/>
      </c>
      <c r="L56" s="30">
        <f>SUM(L53:L55)</f>
        <v/>
      </c>
      <c r="M56" s="30">
        <f>SUM(M53:M55)</f>
        <v/>
      </c>
      <c r="N56" s="30">
        <f>SUM(N53:N55)</f>
        <v/>
      </c>
      <c r="O56" s="30">
        <f>SUM(O53:O55)</f>
        <v/>
      </c>
      <c r="P56" s="30">
        <f>SUM(P53:P55)</f>
        <v/>
      </c>
      <c r="Q56" s="30">
        <f>SUM(Q53:Q55)</f>
        <v/>
      </c>
      <c r="R56" s="30">
        <f>IF($C$5=0,"",SUM(R53:R55))</f>
        <v/>
      </c>
      <c r="S56" s="30">
        <f>IF($C$5=0,"",SUM(S53:S55))</f>
        <v/>
      </c>
    </row>
    <row r="57">
      <c r="B57" s="28" t="inlineStr">
        <is>
          <t>Personal &amp; household</t>
        </is>
      </c>
    </row>
    <row r="58">
      <c r="B58" s="19" t="inlineStr">
        <is>
          <t>Clothing</t>
        </is>
      </c>
      <c r="C58" s="24" t="n">
        <v>60</v>
      </c>
      <c r="D58" s="25">
        <f>IF(ISNUMBER(C58),C58*12,"")</f>
        <v/>
      </c>
      <c r="E58" s="24" t="n">
        <v>60</v>
      </c>
      <c r="F58" s="24" t="n">
        <v>60</v>
      </c>
      <c r="G58" s="24" t="n">
        <v>60</v>
      </c>
      <c r="H58" s="24" t="n">
        <v>60</v>
      </c>
      <c r="I58" s="24" t="n">
        <v>60</v>
      </c>
      <c r="J58" s="24" t="n">
        <v>60</v>
      </c>
      <c r="K58" s="24" t="n">
        <v>60</v>
      </c>
      <c r="L58" s="24" t="n">
        <v>60</v>
      </c>
      <c r="M58" s="24" t="n">
        <v>60</v>
      </c>
      <c r="N58" s="24" t="n"/>
      <c r="O58" s="24" t="n"/>
      <c r="P58" s="24" t="n"/>
      <c r="Q58" s="25">
        <f>SUM(E58:P58)</f>
        <v/>
      </c>
      <c r="R58" s="25">
        <f>IF($C$5=0,"",Q58/$C$5)</f>
        <v/>
      </c>
      <c r="S58" s="25">
        <f>IF($C$5=0,"",Q58-N(C58)*$C$5)</f>
        <v/>
      </c>
      <c r="T58" s="19" t="n"/>
    </row>
    <row r="59">
      <c r="B59" s="19" t="inlineStr">
        <is>
          <t>Personal care</t>
        </is>
      </c>
      <c r="C59" s="24" t="n">
        <v>80</v>
      </c>
      <c r="D59" s="25">
        <f>IF(ISNUMBER(C59),C59*12,"")</f>
        <v/>
      </c>
      <c r="E59" s="24" t="n">
        <v>80</v>
      </c>
      <c r="F59" s="24" t="n">
        <v>80</v>
      </c>
      <c r="G59" s="24" t="n">
        <v>80</v>
      </c>
      <c r="H59" s="24" t="n">
        <v>80</v>
      </c>
      <c r="I59" s="24" t="n">
        <v>80</v>
      </c>
      <c r="J59" s="24" t="n">
        <v>80</v>
      </c>
      <c r="K59" s="24" t="n">
        <v>80</v>
      </c>
      <c r="L59" s="24" t="n">
        <v>80</v>
      </c>
      <c r="M59" s="24" t="n">
        <v>80</v>
      </c>
      <c r="N59" s="24" t="n"/>
      <c r="O59" s="24" t="n"/>
      <c r="P59" s="24" t="n"/>
      <c r="Q59" s="25">
        <f>SUM(E59:P59)</f>
        <v/>
      </c>
      <c r="R59" s="25">
        <f>IF($C$5=0,"",Q59/$C$5)</f>
        <v/>
      </c>
      <c r="S59" s="25">
        <f>IF($C$5=0,"",Q59-N(C59)*$C$5)</f>
        <v/>
      </c>
      <c r="T59" s="19" t="n"/>
    </row>
    <row r="60">
      <c r="B60" s="19" t="inlineStr">
        <is>
          <t>Subscriptions &amp; memberships</t>
        </is>
      </c>
      <c r="C60" s="24" t="n">
        <v>60</v>
      </c>
      <c r="D60" s="25">
        <f>IF(ISNUMBER(C60),C60*12,"")</f>
        <v/>
      </c>
      <c r="E60" s="24" t="n">
        <v>60</v>
      </c>
      <c r="F60" s="24" t="n">
        <v>60</v>
      </c>
      <c r="G60" s="24" t="n">
        <v>60</v>
      </c>
      <c r="H60" s="24" t="n">
        <v>60</v>
      </c>
      <c r="I60" s="24" t="n">
        <v>60</v>
      </c>
      <c r="J60" s="24" t="n">
        <v>60</v>
      </c>
      <c r="K60" s="24" t="n">
        <v>60</v>
      </c>
      <c r="L60" s="24" t="n">
        <v>60</v>
      </c>
      <c r="M60" s="24" t="n">
        <v>60</v>
      </c>
      <c r="N60" s="24" t="n"/>
      <c r="O60" s="24" t="n"/>
      <c r="P60" s="24" t="n"/>
      <c r="Q60" s="25">
        <f>SUM(E60:P60)</f>
        <v/>
      </c>
      <c r="R60" s="25">
        <f>IF($C$5=0,"",Q60/$C$5)</f>
        <v/>
      </c>
      <c r="S60" s="25">
        <f>IF($C$5=0,"",Q60-N(C60)*$C$5)</f>
        <v/>
      </c>
      <c r="T60" s="19" t="n"/>
    </row>
    <row r="61">
      <c r="B61" s="19" t="inlineStr">
        <is>
          <t>Household supplies</t>
        </is>
      </c>
      <c r="C61" s="24" t="n">
        <v>80</v>
      </c>
      <c r="D61" s="25">
        <f>IF(ISNUMBER(C61),C61*12,"")</f>
        <v/>
      </c>
      <c r="E61" s="24" t="n">
        <v>80</v>
      </c>
      <c r="F61" s="24" t="n">
        <v>80</v>
      </c>
      <c r="G61" s="24" t="n">
        <v>80</v>
      </c>
      <c r="H61" s="24" t="n">
        <v>80</v>
      </c>
      <c r="I61" s="24" t="n">
        <v>80</v>
      </c>
      <c r="J61" s="24" t="n">
        <v>80</v>
      </c>
      <c r="K61" s="24" t="n">
        <v>80</v>
      </c>
      <c r="L61" s="24" t="n">
        <v>80</v>
      </c>
      <c r="M61" s="24" t="n">
        <v>80</v>
      </c>
      <c r="N61" s="24" t="n"/>
      <c r="O61" s="24" t="n"/>
      <c r="P61" s="24" t="n"/>
      <c r="Q61" s="25">
        <f>SUM(E61:P61)</f>
        <v/>
      </c>
      <c r="R61" s="25">
        <f>IF($C$5=0,"",Q61/$C$5)</f>
        <v/>
      </c>
      <c r="S61" s="25">
        <f>IF($C$5=0,"",Q61-N(C61)*$C$5)</f>
        <v/>
      </c>
      <c r="T61" s="19" t="n"/>
    </row>
    <row r="62">
      <c r="B62" s="19" t="inlineStr">
        <is>
          <t>Pets</t>
        </is>
      </c>
      <c r="C62" s="24" t="n"/>
      <c r="D62" s="25">
        <f>IF(ISNUMBER(C62),C62*12,"")</f>
        <v/>
      </c>
      <c r="E62" s="24" t="n"/>
      <c r="F62" s="24" t="n"/>
      <c r="G62" s="24" t="n"/>
      <c r="H62" s="24" t="n"/>
      <c r="I62" s="24" t="n"/>
      <c r="J62" s="24" t="n"/>
      <c r="K62" s="24" t="n"/>
      <c r="L62" s="24" t="n"/>
      <c r="M62" s="24" t="n"/>
      <c r="N62" s="24" t="n"/>
      <c r="O62" s="24" t="n"/>
      <c r="P62" s="24" t="n"/>
      <c r="Q62" s="25">
        <f>SUM(E62:P62)</f>
        <v/>
      </c>
      <c r="R62" s="25">
        <f>IF($C$5=0,"",Q62/$C$5)</f>
        <v/>
      </c>
      <c r="S62" s="25">
        <f>IF($C$5=0,"",Q62-N(C62)*$C$5)</f>
        <v/>
      </c>
      <c r="T62" s="19" t="n"/>
    </row>
    <row r="63">
      <c r="B63" s="29" t="inlineStr">
        <is>
          <t>Personal &amp; household subtotal</t>
        </is>
      </c>
      <c r="C63" s="30">
        <f>SUM(C58:C62)</f>
        <v/>
      </c>
      <c r="D63" s="30">
        <f>SUM(D58:D62)</f>
        <v/>
      </c>
      <c r="E63" s="30">
        <f>SUM(E58:E62)</f>
        <v/>
      </c>
      <c r="F63" s="30">
        <f>SUM(F58:F62)</f>
        <v/>
      </c>
      <c r="G63" s="30">
        <f>SUM(G58:G62)</f>
        <v/>
      </c>
      <c r="H63" s="30">
        <f>SUM(H58:H62)</f>
        <v/>
      </c>
      <c r="I63" s="30">
        <f>SUM(I58:I62)</f>
        <v/>
      </c>
      <c r="J63" s="30">
        <f>SUM(J58:J62)</f>
        <v/>
      </c>
      <c r="K63" s="30">
        <f>SUM(K58:K62)</f>
        <v/>
      </c>
      <c r="L63" s="30">
        <f>SUM(L58:L62)</f>
        <v/>
      </c>
      <c r="M63" s="30">
        <f>SUM(M58:M62)</f>
        <v/>
      </c>
      <c r="N63" s="30">
        <f>SUM(N58:N62)</f>
        <v/>
      </c>
      <c r="O63" s="30">
        <f>SUM(O58:O62)</f>
        <v/>
      </c>
      <c r="P63" s="30">
        <f>SUM(P58:P62)</f>
        <v/>
      </c>
      <c r="Q63" s="30">
        <f>SUM(Q58:Q62)</f>
        <v/>
      </c>
      <c r="R63" s="30">
        <f>IF($C$5=0,"",SUM(R58:R62))</f>
        <v/>
      </c>
      <c r="S63" s="30">
        <f>IF($C$5=0,"",SUM(S58:S62))</f>
        <v/>
      </c>
    </row>
    <row r="64">
      <c r="B64" s="28" t="inlineStr">
        <is>
          <t>Fun &amp; travel</t>
        </is>
      </c>
    </row>
    <row r="65">
      <c r="B65" s="19" t="inlineStr">
        <is>
          <t>Travel</t>
        </is>
      </c>
      <c r="C65" s="24" t="n">
        <v>300</v>
      </c>
      <c r="D65" s="25">
        <f>IF(ISNUMBER(C65),C65*12,"")</f>
        <v/>
      </c>
      <c r="E65" s="24" t="n">
        <v>0</v>
      </c>
      <c r="F65" s="24" t="n">
        <v>0</v>
      </c>
      <c r="G65" s="24" t="n">
        <v>0</v>
      </c>
      <c r="H65" s="24" t="n">
        <v>0</v>
      </c>
      <c r="I65" s="24" t="n">
        <v>1800</v>
      </c>
      <c r="J65" s="24" t="n">
        <v>0</v>
      </c>
      <c r="K65" s="24" t="n">
        <v>0</v>
      </c>
      <c r="L65" s="24" t="n">
        <v>0</v>
      </c>
      <c r="M65" s="24" t="n">
        <v>900</v>
      </c>
      <c r="N65" s="24" t="n"/>
      <c r="O65" s="24" t="n"/>
      <c r="P65" s="24" t="n"/>
      <c r="Q65" s="25">
        <f>SUM(E65:P65)</f>
        <v/>
      </c>
      <c r="R65" s="25">
        <f>IF($C$5=0,"",Q65/$C$5)</f>
        <v/>
      </c>
      <c r="S65" s="25">
        <f>IF($C$5=0,"",Q65-N(C65)*$C$5)</f>
        <v/>
      </c>
      <c r="T65" s="19" t="n"/>
    </row>
    <row r="66">
      <c r="B66" s="19" t="inlineStr">
        <is>
          <t>Hobbies &amp; entertainment</t>
        </is>
      </c>
      <c r="C66" s="24" t="n">
        <v>120</v>
      </c>
      <c r="D66" s="25">
        <f>IF(ISNUMBER(C66),C66*12,"")</f>
        <v/>
      </c>
      <c r="E66" s="24" t="n">
        <v>120</v>
      </c>
      <c r="F66" s="24" t="n">
        <v>120</v>
      </c>
      <c r="G66" s="24" t="n">
        <v>120</v>
      </c>
      <c r="H66" s="24" t="n">
        <v>120</v>
      </c>
      <c r="I66" s="24" t="n">
        <v>120</v>
      </c>
      <c r="J66" s="24" t="n">
        <v>120</v>
      </c>
      <c r="K66" s="24" t="n">
        <v>120</v>
      </c>
      <c r="L66" s="24" t="n">
        <v>120</v>
      </c>
      <c r="M66" s="24" t="n">
        <v>120</v>
      </c>
      <c r="N66" s="24" t="n"/>
      <c r="O66" s="24" t="n"/>
      <c r="P66" s="24" t="n"/>
      <c r="Q66" s="25">
        <f>SUM(E66:P66)</f>
        <v/>
      </c>
      <c r="R66" s="25">
        <f>IF($C$5=0,"",Q66/$C$5)</f>
        <v/>
      </c>
      <c r="S66" s="25">
        <f>IF($C$5=0,"",Q66-N(C66)*$C$5)</f>
        <v/>
      </c>
      <c r="T66" s="19" t="n"/>
    </row>
    <row r="67">
      <c r="B67" s="29" t="inlineStr">
        <is>
          <t>Fun &amp; travel subtotal</t>
        </is>
      </c>
      <c r="C67" s="30">
        <f>SUM(C65:C66)</f>
        <v/>
      </c>
      <c r="D67" s="30">
        <f>SUM(D65:D66)</f>
        <v/>
      </c>
      <c r="E67" s="30">
        <f>SUM(E65:E66)</f>
        <v/>
      </c>
      <c r="F67" s="30">
        <f>SUM(F65:F66)</f>
        <v/>
      </c>
      <c r="G67" s="30">
        <f>SUM(G65:G66)</f>
        <v/>
      </c>
      <c r="H67" s="30">
        <f>SUM(H65:H66)</f>
        <v/>
      </c>
      <c r="I67" s="30">
        <f>SUM(I65:I66)</f>
        <v/>
      </c>
      <c r="J67" s="30">
        <f>SUM(J65:J66)</f>
        <v/>
      </c>
      <c r="K67" s="30">
        <f>SUM(K65:K66)</f>
        <v/>
      </c>
      <c r="L67" s="30">
        <f>SUM(L65:L66)</f>
        <v/>
      </c>
      <c r="M67" s="30">
        <f>SUM(M65:M66)</f>
        <v/>
      </c>
      <c r="N67" s="30">
        <f>SUM(N65:N66)</f>
        <v/>
      </c>
      <c r="O67" s="30">
        <f>SUM(O65:O66)</f>
        <v/>
      </c>
      <c r="P67" s="30">
        <f>SUM(P65:P66)</f>
        <v/>
      </c>
      <c r="Q67" s="30">
        <f>SUM(Q65:Q66)</f>
        <v/>
      </c>
      <c r="R67" s="30">
        <f>IF($C$5=0,"",SUM(R65:R66))</f>
        <v/>
      </c>
      <c r="S67" s="30">
        <f>IF($C$5=0,"",SUM(S65:S66))</f>
        <v/>
      </c>
    </row>
    <row r="68">
      <c r="B68" s="28" t="inlineStr">
        <is>
          <t>Family &amp; giving</t>
        </is>
      </c>
    </row>
    <row r="69">
      <c r="B69" s="19" t="inlineStr">
        <is>
          <t>Gifts</t>
        </is>
      </c>
      <c r="C69" s="24" t="n">
        <v>75</v>
      </c>
      <c r="D69" s="25">
        <f>IF(ISNUMBER(C69),C69*12,"")</f>
        <v/>
      </c>
      <c r="E69" s="24" t="n">
        <v>75</v>
      </c>
      <c r="F69" s="24" t="n">
        <v>75</v>
      </c>
      <c r="G69" s="24" t="n">
        <v>75</v>
      </c>
      <c r="H69" s="24" t="n">
        <v>75</v>
      </c>
      <c r="I69" s="24" t="n">
        <v>75</v>
      </c>
      <c r="J69" s="24" t="n">
        <v>75</v>
      </c>
      <c r="K69" s="24" t="n">
        <v>75</v>
      </c>
      <c r="L69" s="24" t="n">
        <v>75</v>
      </c>
      <c r="M69" s="24" t="n">
        <v>75</v>
      </c>
      <c r="N69" s="24" t="n"/>
      <c r="O69" s="24" t="n"/>
      <c r="P69" s="24" t="n"/>
      <c r="Q69" s="25">
        <f>SUM(E69:P69)</f>
        <v/>
      </c>
      <c r="R69" s="25">
        <f>IF($C$5=0,"",Q69/$C$5)</f>
        <v/>
      </c>
      <c r="S69" s="25">
        <f>IF($C$5=0,"",Q69-N(C69)*$C$5)</f>
        <v/>
      </c>
      <c r="T69" s="19" t="n"/>
    </row>
    <row r="70">
      <c r="B70" s="19" t="inlineStr">
        <is>
          <t>Charitable giving</t>
        </is>
      </c>
      <c r="C70" s="24" t="n">
        <v>100</v>
      </c>
      <c r="D70" s="25">
        <f>IF(ISNUMBER(C70),C70*12,"")</f>
        <v/>
      </c>
      <c r="E70" s="24" t="n">
        <v>100</v>
      </c>
      <c r="F70" s="24" t="n">
        <v>100</v>
      </c>
      <c r="G70" s="24" t="n">
        <v>100</v>
      </c>
      <c r="H70" s="24" t="n">
        <v>100</v>
      </c>
      <c r="I70" s="24" t="n">
        <v>100</v>
      </c>
      <c r="J70" s="24" t="n">
        <v>100</v>
      </c>
      <c r="K70" s="24" t="n">
        <v>100</v>
      </c>
      <c r="L70" s="24" t="n">
        <v>100</v>
      </c>
      <c r="M70" s="24" t="n">
        <v>100</v>
      </c>
      <c r="N70" s="24" t="n"/>
      <c r="O70" s="24" t="n"/>
      <c r="P70" s="24" t="n"/>
      <c r="Q70" s="25">
        <f>SUM(E70:P70)</f>
        <v/>
      </c>
      <c r="R70" s="25">
        <f>IF($C$5=0,"",Q70/$C$5)</f>
        <v/>
      </c>
      <c r="S70" s="25">
        <f>IF($C$5=0,"",Q70-N(C70)*$C$5)</f>
        <v/>
      </c>
      <c r="T70" s="19" t="n"/>
    </row>
    <row r="71">
      <c r="B71" s="19" t="inlineStr">
        <is>
          <t>Help to family</t>
        </is>
      </c>
      <c r="C71" s="24" t="n"/>
      <c r="D71" s="25">
        <f>IF(ISNUMBER(C71),C71*12,"")</f>
        <v/>
      </c>
      <c r="E71" s="24" t="n"/>
      <c r="F71" s="24" t="n"/>
      <c r="G71" s="24" t="n"/>
      <c r="H71" s="24" t="n"/>
      <c r="I71" s="24" t="n"/>
      <c r="J71" s="24" t="n"/>
      <c r="K71" s="24" t="n"/>
      <c r="L71" s="24" t="n"/>
      <c r="M71" s="24" t="n"/>
      <c r="N71" s="24" t="n"/>
      <c r="O71" s="24" t="n"/>
      <c r="P71" s="24" t="n"/>
      <c r="Q71" s="25">
        <f>SUM(E71:P71)</f>
        <v/>
      </c>
      <c r="R71" s="25">
        <f>IF($C$5=0,"",Q71/$C$5)</f>
        <v/>
      </c>
      <c r="S71" s="25">
        <f>IF($C$5=0,"",Q71-N(C71)*$C$5)</f>
        <v/>
      </c>
      <c r="T71" s="19" t="n"/>
    </row>
    <row r="72">
      <c r="B72" s="29" t="inlineStr">
        <is>
          <t>Family &amp; giving subtotal</t>
        </is>
      </c>
      <c r="C72" s="30">
        <f>SUM(C69:C71)</f>
        <v/>
      </c>
      <c r="D72" s="30">
        <f>SUM(D69:D71)</f>
        <v/>
      </c>
      <c r="E72" s="30">
        <f>SUM(E69:E71)</f>
        <v/>
      </c>
      <c r="F72" s="30">
        <f>SUM(F69:F71)</f>
        <v/>
      </c>
      <c r="G72" s="30">
        <f>SUM(G69:G71)</f>
        <v/>
      </c>
      <c r="H72" s="30">
        <f>SUM(H69:H71)</f>
        <v/>
      </c>
      <c r="I72" s="30">
        <f>SUM(I69:I71)</f>
        <v/>
      </c>
      <c r="J72" s="30">
        <f>SUM(J69:J71)</f>
        <v/>
      </c>
      <c r="K72" s="30">
        <f>SUM(K69:K71)</f>
        <v/>
      </c>
      <c r="L72" s="30">
        <f>SUM(L69:L71)</f>
        <v/>
      </c>
      <c r="M72" s="30">
        <f>SUM(M69:M71)</f>
        <v/>
      </c>
      <c r="N72" s="30">
        <f>SUM(N69:N71)</f>
        <v/>
      </c>
      <c r="O72" s="30">
        <f>SUM(O69:O71)</f>
        <v/>
      </c>
      <c r="P72" s="30">
        <f>SUM(P69:P71)</f>
        <v/>
      </c>
      <c r="Q72" s="30">
        <f>SUM(Q69:Q71)</f>
        <v/>
      </c>
      <c r="R72" s="30">
        <f>IF($C$5=0,"",SUM(R69:R71))</f>
        <v/>
      </c>
      <c r="S72" s="30">
        <f>IF($C$5=0,"",SUM(S69:S71))</f>
        <v/>
      </c>
    </row>
    <row r="73">
      <c r="B73" s="28" t="inlineStr">
        <is>
          <t>Debt payments</t>
        </is>
      </c>
    </row>
    <row r="74">
      <c r="B74" s="19" t="inlineStr">
        <is>
          <t>Credit cards</t>
        </is>
      </c>
      <c r="C74" s="24" t="n"/>
      <c r="D74" s="25">
        <f>IF(ISNUMBER(C74),C74*12,"")</f>
        <v/>
      </c>
      <c r="E74" s="24" t="n"/>
      <c r="F74" s="24" t="n"/>
      <c r="G74" s="24" t="n"/>
      <c r="H74" s="24" t="n"/>
      <c r="I74" s="24" t="n"/>
      <c r="J74" s="24" t="n"/>
      <c r="K74" s="24" t="n"/>
      <c r="L74" s="24" t="n"/>
      <c r="M74" s="24" t="n"/>
      <c r="N74" s="24" t="n"/>
      <c r="O74" s="24" t="n"/>
      <c r="P74" s="24" t="n"/>
      <c r="Q74" s="25">
        <f>SUM(E74:P74)</f>
        <v/>
      </c>
      <c r="R74" s="25">
        <f>IF($C$5=0,"",Q74/$C$5)</f>
        <v/>
      </c>
      <c r="S74" s="25">
        <f>IF($C$5=0,"",Q74-N(C74)*$C$5)</f>
        <v/>
      </c>
      <c r="T74" s="19" t="n"/>
    </row>
    <row r="75">
      <c r="B75" s="19" t="inlineStr">
        <is>
          <t>Other loans</t>
        </is>
      </c>
      <c r="C75" s="24" t="n"/>
      <c r="D75" s="25">
        <f>IF(ISNUMBER(C75),C75*12,"")</f>
        <v/>
      </c>
      <c r="E75" s="24" t="n"/>
      <c r="F75" s="24" t="n"/>
      <c r="G75" s="24" t="n"/>
      <c r="H75" s="24" t="n"/>
      <c r="I75" s="24" t="n"/>
      <c r="J75" s="24" t="n"/>
      <c r="K75" s="24" t="n"/>
      <c r="L75" s="24" t="n"/>
      <c r="M75" s="24" t="n"/>
      <c r="N75" s="24" t="n"/>
      <c r="O75" s="24" t="n"/>
      <c r="P75" s="24" t="n"/>
      <c r="Q75" s="25">
        <f>SUM(E75:P75)</f>
        <v/>
      </c>
      <c r="R75" s="25">
        <f>IF($C$5=0,"",Q75/$C$5)</f>
        <v/>
      </c>
      <c r="S75" s="25">
        <f>IF($C$5=0,"",Q75-N(C75)*$C$5)</f>
        <v/>
      </c>
      <c r="T75" s="19" t="n"/>
    </row>
    <row r="76">
      <c r="B76" s="29" t="inlineStr">
        <is>
          <t>Debt payments subtotal</t>
        </is>
      </c>
      <c r="C76" s="30">
        <f>SUM(C74:C75)</f>
        <v/>
      </c>
      <c r="D76" s="30">
        <f>SUM(D74:D75)</f>
        <v/>
      </c>
      <c r="E76" s="30">
        <f>SUM(E74:E75)</f>
        <v/>
      </c>
      <c r="F76" s="30">
        <f>SUM(F74:F75)</f>
        <v/>
      </c>
      <c r="G76" s="30">
        <f>SUM(G74:G75)</f>
        <v/>
      </c>
      <c r="H76" s="30">
        <f>SUM(H74:H75)</f>
        <v/>
      </c>
      <c r="I76" s="30">
        <f>SUM(I74:I75)</f>
        <v/>
      </c>
      <c r="J76" s="30">
        <f>SUM(J74:J75)</f>
        <v/>
      </c>
      <c r="K76" s="30">
        <f>SUM(K74:K75)</f>
        <v/>
      </c>
      <c r="L76" s="30">
        <f>SUM(L74:L75)</f>
        <v/>
      </c>
      <c r="M76" s="30">
        <f>SUM(M74:M75)</f>
        <v/>
      </c>
      <c r="N76" s="30">
        <f>SUM(N74:N75)</f>
        <v/>
      </c>
      <c r="O76" s="30">
        <f>SUM(O74:O75)</f>
        <v/>
      </c>
      <c r="P76" s="30">
        <f>SUM(P74:P75)</f>
        <v/>
      </c>
      <c r="Q76" s="30">
        <f>SUM(Q74:Q75)</f>
        <v/>
      </c>
      <c r="R76" s="30">
        <f>IF($C$5=0,"",SUM(R74:R75))</f>
        <v/>
      </c>
      <c r="S76" s="30">
        <f>IF($C$5=0,"",SUM(S74:S75))</f>
        <v/>
      </c>
    </row>
    <row r="77">
      <c r="B77" s="28" t="inlineStr">
        <is>
          <t>Savings &amp; set-asides</t>
        </is>
      </c>
    </row>
    <row r="78">
      <c r="B78" s="19" t="inlineStr">
        <is>
          <t>Emergency fund</t>
        </is>
      </c>
      <c r="C78" s="24" t="n">
        <v>200</v>
      </c>
      <c r="D78" s="25">
        <f>IF(ISNUMBER(C78),C78*12,"")</f>
        <v/>
      </c>
      <c r="E78" s="24" t="n">
        <v>200</v>
      </c>
      <c r="F78" s="24" t="n">
        <v>200</v>
      </c>
      <c r="G78" s="24" t="n">
        <v>200</v>
      </c>
      <c r="H78" s="24" t="n">
        <v>200</v>
      </c>
      <c r="I78" s="24" t="n">
        <v>200</v>
      </c>
      <c r="J78" s="24" t="n">
        <v>200</v>
      </c>
      <c r="K78" s="24" t="n">
        <v>200</v>
      </c>
      <c r="L78" s="24" t="n">
        <v>200</v>
      </c>
      <c r="M78" s="24" t="n">
        <v>200</v>
      </c>
      <c r="N78" s="24" t="n"/>
      <c r="O78" s="24" t="n"/>
      <c r="P78" s="24" t="n"/>
      <c r="Q78" s="25">
        <f>SUM(E78:P78)</f>
        <v/>
      </c>
      <c r="R78" s="25">
        <f>IF($C$5=0,"",Q78/$C$5)</f>
        <v/>
      </c>
      <c r="S78" s="25">
        <f>IF($C$5=0,"",Q78-N(C78)*$C$5)</f>
        <v/>
      </c>
      <c r="T78" s="19" t="n"/>
    </row>
    <row r="79">
      <c r="B79" s="19" t="inlineStr">
        <is>
          <t>Irregular expenses set-aside (from Irregular tab)</t>
        </is>
      </c>
      <c r="C79" s="25">
        <f>'Example – Irregular'!$D$5</f>
        <v/>
      </c>
      <c r="D79" s="25">
        <f>IF(ISNUMBER(C79),C79*12,"")</f>
        <v/>
      </c>
      <c r="E79" s="24" t="n"/>
      <c r="F79" s="24" t="n"/>
      <c r="G79" s="24" t="n"/>
      <c r="H79" s="24" t="n"/>
      <c r="I79" s="24" t="n"/>
      <c r="J79" s="24" t="n"/>
      <c r="K79" s="24" t="n"/>
      <c r="L79" s="24" t="n"/>
      <c r="M79" s="24" t="n"/>
      <c r="N79" s="24" t="n"/>
      <c r="O79" s="24" t="n"/>
      <c r="P79" s="24" t="n"/>
      <c r="Q79" s="25">
        <f>SUM(E79:P79)</f>
        <v/>
      </c>
      <c r="R79" s="25">
        <f>IF($C$5=0,"",Q79/$C$5)</f>
        <v/>
      </c>
      <c r="S79" s="25">
        <f>IF($C$5=0,"",Q79-N(C79)*$C$5)</f>
        <v/>
      </c>
      <c r="T79" s="19" t="n"/>
    </row>
    <row r="80">
      <c r="B80" s="19" t="inlineStr">
        <is>
          <t>Other savings</t>
        </is>
      </c>
      <c r="C80" s="24" t="n"/>
      <c r="D80" s="25">
        <f>IF(ISNUMBER(C80),C80*12,"")</f>
        <v/>
      </c>
      <c r="E80" s="24" t="n"/>
      <c r="F80" s="24" t="n"/>
      <c r="G80" s="24" t="n"/>
      <c r="H80" s="24" t="n"/>
      <c r="I80" s="24" t="n"/>
      <c r="J80" s="24" t="n"/>
      <c r="K80" s="24" t="n"/>
      <c r="L80" s="24" t="n"/>
      <c r="M80" s="24" t="n"/>
      <c r="N80" s="24" t="n"/>
      <c r="O80" s="24" t="n"/>
      <c r="P80" s="24" t="n"/>
      <c r="Q80" s="25">
        <f>SUM(E80:P80)</f>
        <v/>
      </c>
      <c r="R80" s="25">
        <f>IF($C$5=0,"",Q80/$C$5)</f>
        <v/>
      </c>
      <c r="S80" s="25">
        <f>IF($C$5=0,"",Q80-N(C80)*$C$5)</f>
        <v/>
      </c>
      <c r="T80" s="19" t="n"/>
    </row>
    <row r="81">
      <c r="B81" s="29" t="inlineStr">
        <is>
          <t>Savings &amp; set-asides subtotal</t>
        </is>
      </c>
      <c r="C81" s="30">
        <f>SUM(C78:C80)</f>
        <v/>
      </c>
      <c r="D81" s="30">
        <f>SUM(D78:D80)</f>
        <v/>
      </c>
      <c r="E81" s="30">
        <f>SUM(E78:E80)</f>
        <v/>
      </c>
      <c r="F81" s="30">
        <f>SUM(F78:F80)</f>
        <v/>
      </c>
      <c r="G81" s="30">
        <f>SUM(G78:G80)</f>
        <v/>
      </c>
      <c r="H81" s="30">
        <f>SUM(H78:H80)</f>
        <v/>
      </c>
      <c r="I81" s="30">
        <f>SUM(I78:I80)</f>
        <v/>
      </c>
      <c r="J81" s="30">
        <f>SUM(J78:J80)</f>
        <v/>
      </c>
      <c r="K81" s="30">
        <f>SUM(K78:K80)</f>
        <v/>
      </c>
      <c r="L81" s="30">
        <f>SUM(L78:L80)</f>
        <v/>
      </c>
      <c r="M81" s="30">
        <f>SUM(M78:M80)</f>
        <v/>
      </c>
      <c r="N81" s="30">
        <f>SUM(N78:N80)</f>
        <v/>
      </c>
      <c r="O81" s="30">
        <f>SUM(O78:O80)</f>
        <v/>
      </c>
      <c r="P81" s="30">
        <f>SUM(P78:P80)</f>
        <v/>
      </c>
      <c r="Q81" s="30">
        <f>SUM(Q78:Q80)</f>
        <v/>
      </c>
      <c r="R81" s="30">
        <f>IF($C$5=0,"",SUM(R78:R80))</f>
        <v/>
      </c>
      <c r="S81" s="30">
        <f>IF($C$5=0,"",SUM(S78:S80))</f>
        <v/>
      </c>
    </row>
    <row r="82">
      <c r="B82" s="26" t="inlineStr">
        <is>
          <t>Total expenses</t>
        </is>
      </c>
      <c r="C82" s="27">
        <f>C31+C40+C44+C51+C56+C63+C67+C72+C76+C81</f>
        <v/>
      </c>
      <c r="D82" s="27">
        <f>D31+D40+D44+D51+D56+D63+D67+D72+D76+D81</f>
        <v/>
      </c>
      <c r="E82" s="27">
        <f>E31+E40+E44+E51+E56+E63+E67+E72+E76+E81</f>
        <v/>
      </c>
      <c r="F82" s="27">
        <f>F31+F40+F44+F51+F56+F63+F67+F72+F76+F81</f>
        <v/>
      </c>
      <c r="G82" s="27">
        <f>G31+G40+G44+G51+G56+G63+G67+G72+G76+G81</f>
        <v/>
      </c>
      <c r="H82" s="27">
        <f>H31+H40+H44+H51+H56+H63+H67+H72+H76+H81</f>
        <v/>
      </c>
      <c r="I82" s="27">
        <f>I31+I40+I44+I51+I56+I63+I67+I72+I76+I81</f>
        <v/>
      </c>
      <c r="J82" s="27">
        <f>J31+J40+J44+J51+J56+J63+J67+J72+J76+J81</f>
        <v/>
      </c>
      <c r="K82" s="27">
        <f>K31+K40+K44+K51+K56+K63+K67+K72+K76+K81</f>
        <v/>
      </c>
      <c r="L82" s="27">
        <f>L31+L40+L44+L51+L56+L63+L67+L72+L76+L81</f>
        <v/>
      </c>
      <c r="M82" s="27">
        <f>M31+M40+M44+M51+M56+M63+M67+M72+M76+M81</f>
        <v/>
      </c>
      <c r="N82" s="27">
        <f>N31+N40+N44+N51+N56+N63+N67+N72+N76+N81</f>
        <v/>
      </c>
      <c r="O82" s="27">
        <f>O31+O40+O44+O51+O56+O63+O67+O72+O76+O81</f>
        <v/>
      </c>
      <c r="P82" s="27">
        <f>P31+P40+P44+P51+P56+P63+P67+P72+P76+P81</f>
        <v/>
      </c>
      <c r="Q82" s="27">
        <f>Q31+Q40+Q44+Q51+Q56+Q63+Q67+Q72+Q76+Q81</f>
        <v/>
      </c>
      <c r="R82" s="27">
        <f>IF($C$5=0,"",N(R31)+N(R40)+N(R44)+N(R51)+N(R56)+N(R63)+N(R67)+N(R72)+N(R76)+N(R81))</f>
        <v/>
      </c>
      <c r="S82" s="27">
        <f>IF($C$5=0,"",N(S31)+N(S40)+N(S44)+N(S51)+N(S56)+N(S63)+N(S67)+N(S72)+N(S76)+N(S81))</f>
        <v/>
      </c>
    </row>
    <row r="84">
      <c r="B84" s="23" t="inlineStr">
        <is>
          <t>SURPLUS (+) OR SHORTFALL (–)</t>
        </is>
      </c>
      <c r="C84" s="2" t="n"/>
      <c r="D84" s="2" t="n"/>
      <c r="E84" s="2" t="n"/>
      <c r="F84" s="2" t="n"/>
      <c r="G84" s="2" t="n"/>
      <c r="H84" s="2" t="n"/>
      <c r="I84" s="2" t="n"/>
      <c r="J84" s="2" t="n"/>
      <c r="K84" s="2" t="n"/>
      <c r="L84" s="2" t="n"/>
      <c r="M84" s="2" t="n"/>
      <c r="N84" s="2" t="n"/>
      <c r="O84" s="2" t="n"/>
      <c r="P84" s="2" t="n"/>
      <c r="Q84" s="2" t="n"/>
      <c r="R84" s="2" t="n"/>
      <c r="S84" s="2" t="n"/>
      <c r="T84" s="2" t="n"/>
    </row>
    <row r="85">
      <c r="B85" s="31" t="inlineStr">
        <is>
          <t>Income minus expenses</t>
        </is>
      </c>
      <c r="C85" s="32">
        <f>C20-C82</f>
        <v/>
      </c>
      <c r="D85" s="32">
        <f>D20-D82</f>
        <v/>
      </c>
      <c r="E85" s="32">
        <f>IF(E89=0,"",E20-E82)</f>
        <v/>
      </c>
      <c r="F85" s="32">
        <f>IF(F89=0,"",F20-F82)</f>
        <v/>
      </c>
      <c r="G85" s="32">
        <f>IF(G89=0,"",G20-G82)</f>
        <v/>
      </c>
      <c r="H85" s="32">
        <f>IF(H89=0,"",H20-H82)</f>
        <v/>
      </c>
      <c r="I85" s="32">
        <f>IF(I89=0,"",I20-I82)</f>
        <v/>
      </c>
      <c r="J85" s="32">
        <f>IF(J89=0,"",J20-J82)</f>
        <v/>
      </c>
      <c r="K85" s="32">
        <f>IF(K89=0,"",K20-K82)</f>
        <v/>
      </c>
      <c r="L85" s="32">
        <f>IF(L89=0,"",L20-L82)</f>
        <v/>
      </c>
      <c r="M85" s="32">
        <f>IF(M89=0,"",M20-M82)</f>
        <v/>
      </c>
      <c r="N85" s="32">
        <f>IF(N89=0,"",N20-N82)</f>
        <v/>
      </c>
      <c r="O85" s="32">
        <f>IF(O89=0,"",O20-O82)</f>
        <v/>
      </c>
      <c r="P85" s="32">
        <f>IF(P89=0,"",P20-P82)</f>
        <v/>
      </c>
      <c r="Q85" s="32">
        <f>Q20-Q82</f>
        <v/>
      </c>
      <c r="R85" s="32">
        <f>IF($C$5=0,"",R20-R82)</f>
        <v/>
      </c>
      <c r="S85" s="32">
        <f>IF($C$5=0,"",S20-S82)</f>
        <v/>
      </c>
    </row>
    <row r="86" ht="22" customHeight="1">
      <c r="B86" s="33">
        <f>IF(AND(N(C20)=0,N(C82)=0),"Type your planned amounts to see whether planned income covers planned expenses.",IF(C85&gt;=0,"Plan: income covers planned expenses by "&amp;TEXT(C85,"$#,##0")&amp;" a month.","Plan: planned expenses are "&amp;TEXT(-C85,"$#,##0")&amp;" a month more than planned income."))</f>
        <v/>
      </c>
      <c r="C86" s="20" t="n"/>
      <c r="D86" s="20" t="n"/>
      <c r="E86" s="20" t="n"/>
      <c r="F86" s="20" t="n"/>
      <c r="G86" s="20" t="n"/>
      <c r="H86" s="20" t="n"/>
      <c r="I86" s="20" t="n"/>
      <c r="J86" s="21" t="n"/>
    </row>
    <row r="87">
      <c r="B87" s="34">
        <f>IF(AND(LEFT($C$6,3)="Net",N(C33)&gt;0),"Check: Social Security is set to Net, but a Part B premium is also listed under Healthcare. That may count it twice.","")</f>
        <v/>
      </c>
      <c r="C87" s="20" t="n"/>
      <c r="D87" s="20" t="n"/>
      <c r="E87" s="20" t="n"/>
      <c r="F87" s="20" t="n"/>
      <c r="G87" s="20" t="n"/>
      <c r="H87" s="20" t="n"/>
      <c r="I87" s="20" t="n"/>
      <c r="J87" s="21" t="n"/>
    </row>
    <row r="89" hidden="1">
      <c r="B89" s="18" t="inlineStr">
        <is>
          <t>Helper (hidden row): month has actual numbers</t>
        </is>
      </c>
      <c r="E89" s="35">
        <f>IF(COUNT(E10:E19,E24:E30,E33:E39,E42:E43,E46:E50,E53:E55,E58:E62,E65:E66,E69:E71,E74:E75,E78:E80)&gt;0,1,0)</f>
        <v/>
      </c>
      <c r="F89" s="35">
        <f>IF(COUNT(F10:F19,F24:F30,F33:F39,F42:F43,F46:F50,F53:F55,F58:F62,F65:F66,F69:F71,F74:F75,F78:F80)&gt;0,1,0)</f>
        <v/>
      </c>
      <c r="G89" s="35">
        <f>IF(COUNT(G10:G19,G24:G30,G33:G39,G42:G43,G46:G50,G53:G55,G58:G62,G65:G66,G69:G71,G74:G75,G78:G80)&gt;0,1,0)</f>
        <v/>
      </c>
      <c r="H89" s="35">
        <f>IF(COUNT(H10:H19,H24:H30,H33:H39,H42:H43,H46:H50,H53:H55,H58:H62,H65:H66,H69:H71,H74:H75,H78:H80)&gt;0,1,0)</f>
        <v/>
      </c>
      <c r="I89" s="35">
        <f>IF(COUNT(I10:I19,I24:I30,I33:I39,I42:I43,I46:I50,I53:I55,I58:I62,I65:I66,I69:I71,I74:I75,I78:I80)&gt;0,1,0)</f>
        <v/>
      </c>
      <c r="J89" s="35">
        <f>IF(COUNT(J10:J19,J24:J30,J33:J39,J42:J43,J46:J50,J53:J55,J58:J62,J65:J66,J69:J71,J74:J75,J78:J80)&gt;0,1,0)</f>
        <v/>
      </c>
      <c r="K89" s="35">
        <f>IF(COUNT(K10:K19,K24:K30,K33:K39,K42:K43,K46:K50,K53:K55,K58:K62,K65:K66,K69:K71,K74:K75,K78:K80)&gt;0,1,0)</f>
        <v/>
      </c>
      <c r="L89" s="35">
        <f>IF(COUNT(L10:L19,L24:L30,L33:L39,L42:L43,L46:L50,L53:L55,L58:L62,L65:L66,L69:L71,L74:L75,L78:L80)&gt;0,1,0)</f>
        <v/>
      </c>
      <c r="M89" s="35">
        <f>IF(COUNT(M10:M19,M24:M30,M33:M39,M42:M43,M46:M50,M53:M55,M58:M62,M65:M66,M69:M71,M74:M75,M78:M80)&gt;0,1,0)</f>
        <v/>
      </c>
      <c r="N89" s="35">
        <f>IF(COUNT(N10:N19,N24:N30,N33:N39,N42:N43,N46:N50,N53:N55,N58:N62,N65:N66,N69:N71,N74:N75,N78:N80)&gt;0,1,0)</f>
        <v/>
      </c>
      <c r="O89" s="35">
        <f>IF(COUNT(O10:O19,O24:O30,O33:O39,O42:O43,O46:O50,O53:O55,O58:O62,O65:O66,O69:O71,O74:O75,O78:O80)&gt;0,1,0)</f>
        <v/>
      </c>
      <c r="P89" s="35">
        <f>IF(COUNT(P10:P19,P24:P30,P33:P39,P42:P43,P46:P50,P53:P55,P58:P62,P65:P66,P69:P71,P74:P75,P78:P80)&gt;0,1,0)</f>
        <v/>
      </c>
    </row>
  </sheetData>
  <mergeCells count="5">
    <mergeCell ref="C6:H6"/>
    <mergeCell ref="B87:J87"/>
    <mergeCell ref="D5:L5"/>
    <mergeCell ref="A2:T2"/>
    <mergeCell ref="B86:J86"/>
  </mergeCells>
  <conditionalFormatting sqref="C85:S85">
    <cfRule type="expression" priority="1" dxfId="0">
      <formula>AND(ISNUMBER(C85),C85&lt;0)</formula>
    </cfRule>
  </conditionalFormatting>
  <conditionalFormatting sqref="B87">
    <cfRule type="expression" priority="2" dxfId="0">
      <formula>LEN($B$87)&gt;0</formula>
    </cfRule>
  </conditionalFormatting>
  <dataValidations count="2">
    <dataValidation sqref="C6" showDropDown="0" showInputMessage="0" showErrorMessage="0" allowBlank="1" type="list">
      <formula1>"Gross (Part B listed under Healthcare),Net deposit (Part B already taken out)"</formula1>
    </dataValidation>
    <dataValidation sqref="C4" showDropDown="0" showInputMessage="0" showErrorMessage="1" allowBlank="1" error="Enter a year" type="whole" operator="between">
      <formula1>2000</formula1>
      <formula2>2100</formula2>
    </dataValidation>
  </dataValidations>
  <printOptions horizontalCentered="1"/>
  <pageMargins left="0.4" right="0.4" top="1" bottom="1" header="0.5" footer="0.5"/>
  <pageSetup orientation="landscape" fitToHeight="0" fitToWidth="1"/>
</worksheet>
</file>

<file path=xl/worksheets/sheet6.xml><?xml version="1.0" encoding="utf-8"?>
<worksheet xmlns="http://schemas.openxmlformats.org/spreadsheetml/2006/main">
  <sheetPr>
    <tabColor rgb="009CA3AF"/>
    <outlinePr summaryBelow="1" summaryRight="1"/>
    <pageSetUpPr fitToPage="1"/>
  </sheetPr>
  <dimension ref="A1:J39"/>
  <sheetViews>
    <sheetView showGridLines="0" workbookViewId="0">
      <selection activeCell="A1" sqref="A1"/>
    </sheetView>
  </sheetViews>
  <sheetFormatPr baseColWidth="8" defaultRowHeight="15"/>
  <cols>
    <col width="2" customWidth="1" min="1" max="1"/>
    <col width="34" customWidth="1" min="2" max="2"/>
    <col width="16" customWidth="1" min="3" max="3"/>
    <col width="16" customWidth="1" min="4" max="4"/>
    <col width="16" customWidth="1" min="5" max="5"/>
    <col width="14" customWidth="1" min="6" max="6"/>
    <col width="4" customWidth="1" min="7" max="7"/>
    <col width="14" customWidth="1" min="8" max="8"/>
    <col width="14" customWidth="1" min="9" max="9"/>
    <col width="14" customWidth="1" min="10" max="10"/>
  </cols>
  <sheetData>
    <row r="1" ht="30" customHeight="1">
      <c r="A1" s="1">
        <f>"RetireTally · Budget Summary · "&amp;'Example – Budget'!$C$4</f>
        <v/>
      </c>
      <c r="B1" s="2" t="n"/>
      <c r="C1" s="2" t="n"/>
      <c r="D1" s="2" t="n"/>
      <c r="E1" s="2" t="n"/>
      <c r="F1" s="2" t="n"/>
      <c r="G1" s="2" t="n"/>
      <c r="H1" s="2" t="n"/>
      <c r="I1" s="2" t="n"/>
    </row>
    <row r="2" ht="30" customHeight="1">
      <c r="A2" s="3" t="inlineStr">
        <is>
          <t>Everything on this tab calculates from the Budget tab.</t>
        </is>
      </c>
    </row>
    <row r="4" ht="20" customHeight="1">
      <c r="B4" s="4" t="inlineStr">
        <is>
          <t>The big picture</t>
        </is>
      </c>
      <c r="C4" s="5" t="n"/>
      <c r="D4" s="5" t="n"/>
      <c r="E4" s="5" t="n"/>
      <c r="F4" s="5" t="n"/>
    </row>
    <row r="5" ht="30" customHeight="1">
      <c r="B5" s="22" t="inlineStr"/>
      <c r="C5" s="22" t="inlineStr">
        <is>
          <t>Planned per month</t>
        </is>
      </c>
      <c r="D5" s="22" t="inlineStr">
        <is>
          <t>Planned per year</t>
        </is>
      </c>
      <c r="E5" s="22" t="inlineStr">
        <is>
          <t>Actual year to date</t>
        </is>
      </c>
      <c r="F5" s="22" t="inlineStr">
        <is>
          <t>Actual monthly avg</t>
        </is>
      </c>
      <c r="H5" s="22" t="inlineStr">
        <is>
          <t>Month</t>
        </is>
      </c>
      <c r="I5" s="22" t="inlineStr">
        <is>
          <t>Income</t>
        </is>
      </c>
      <c r="J5" s="22" t="inlineStr">
        <is>
          <t>Expenses</t>
        </is>
      </c>
    </row>
    <row r="6">
      <c r="B6" s="26" t="inlineStr">
        <is>
          <t>Money coming in</t>
        </is>
      </c>
      <c r="C6" s="36">
        <f>'Example – Budget'!C20</f>
        <v/>
      </c>
      <c r="D6" s="36">
        <f>'Example – Budget'!D20</f>
        <v/>
      </c>
      <c r="E6" s="36">
        <f>'Example – Budget'!Q20</f>
        <v/>
      </c>
      <c r="F6" s="36">
        <f>'Example – Budget'!R20</f>
        <v/>
      </c>
      <c r="H6" s="37" t="inlineStr">
        <is>
          <t>Jan</t>
        </is>
      </c>
      <c r="I6" s="25">
        <f>'Example – Budget'!E20</f>
        <v/>
      </c>
      <c r="J6" s="25">
        <f>'Example – Budget'!E82</f>
        <v/>
      </c>
    </row>
    <row r="7">
      <c r="B7" s="26" t="inlineStr">
        <is>
          <t>Money going out</t>
        </is>
      </c>
      <c r="C7" s="36">
        <f>'Example – Budget'!C82</f>
        <v/>
      </c>
      <c r="D7" s="36">
        <f>'Example – Budget'!D82</f>
        <v/>
      </c>
      <c r="E7" s="36">
        <f>'Example – Budget'!Q82</f>
        <v/>
      </c>
      <c r="F7" s="36">
        <f>'Example – Budget'!R82</f>
        <v/>
      </c>
      <c r="H7" s="37" t="inlineStr">
        <is>
          <t>Feb</t>
        </is>
      </c>
      <c r="I7" s="25">
        <f>'Example – Budget'!F20</f>
        <v/>
      </c>
      <c r="J7" s="25">
        <f>'Example – Budget'!F82</f>
        <v/>
      </c>
    </row>
    <row r="8">
      <c r="B8" s="26" t="inlineStr">
        <is>
          <t>Surplus (+) or shortfall (–)</t>
        </is>
      </c>
      <c r="C8" s="32">
        <f>'Example – Budget'!C85</f>
        <v/>
      </c>
      <c r="D8" s="32">
        <f>'Example – Budget'!D85</f>
        <v/>
      </c>
      <c r="E8" s="32">
        <f>'Example – Budget'!Q85</f>
        <v/>
      </c>
      <c r="F8" s="32">
        <f>'Example – Budget'!R85</f>
        <v/>
      </c>
      <c r="H8" s="37" t="inlineStr">
        <is>
          <t>Mar</t>
        </is>
      </c>
      <c r="I8" s="25">
        <f>'Example – Budget'!G20</f>
        <v/>
      </c>
      <c r="J8" s="25">
        <f>'Example – Budget'!G82</f>
        <v/>
      </c>
    </row>
    <row r="9">
      <c r="H9" s="37" t="inlineStr">
        <is>
          <t>Apr</t>
        </is>
      </c>
      <c r="I9" s="25">
        <f>'Example – Budget'!H20</f>
        <v/>
      </c>
      <c r="J9" s="25">
        <f>'Example – Budget'!H82</f>
        <v/>
      </c>
    </row>
    <row r="10">
      <c r="B10" s="29" t="inlineStr">
        <is>
          <t>Months with actual numbers</t>
        </is>
      </c>
      <c r="C10" s="38">
        <f>'Example – Budget'!C5</f>
        <v/>
      </c>
      <c r="H10" s="37" t="inlineStr">
        <is>
          <t>May</t>
        </is>
      </c>
      <c r="I10" s="25">
        <f>'Example – Budget'!I20</f>
        <v/>
      </c>
      <c r="J10" s="25">
        <f>'Example – Budget'!I82</f>
        <v/>
      </c>
    </row>
    <row r="11">
      <c r="B11" s="29" t="inlineStr">
        <is>
          <t>Months with a shortfall (actual)</t>
        </is>
      </c>
      <c r="C11" s="38">
        <f>COUNTIF('Example – Budget'!E85:P85,"&lt;0")</f>
        <v/>
      </c>
      <c r="H11" s="37" t="inlineStr">
        <is>
          <t>Jun</t>
        </is>
      </c>
      <c r="I11" s="25">
        <f>'Example – Budget'!J20</f>
        <v/>
      </c>
      <c r="J11" s="25">
        <f>'Example – Budget'!J82</f>
        <v/>
      </c>
    </row>
    <row r="12">
      <c r="B12" s="29" t="inlineStr">
        <is>
          <t>Healthcare share of planned spending</t>
        </is>
      </c>
      <c r="C12" s="39">
        <f>IF(N('Example – Budget'!C82)=0,"",'Example – Budget'!C40/'Example – Budget'!C82)</f>
        <v/>
      </c>
      <c r="H12" s="37" t="inlineStr">
        <is>
          <t>Jul</t>
        </is>
      </c>
      <c r="I12" s="25">
        <f>'Example – Budget'!K20</f>
        <v/>
      </c>
      <c r="J12" s="25">
        <f>'Example – Budget'!K82</f>
        <v/>
      </c>
    </row>
    <row r="13">
      <c r="H13" s="37" t="inlineStr">
        <is>
          <t>Aug</t>
        </is>
      </c>
      <c r="I13" s="25">
        <f>'Example – Budget'!L20</f>
        <v/>
      </c>
      <c r="J13" s="25">
        <f>'Example – Budget'!L82</f>
        <v/>
      </c>
    </row>
    <row r="14" ht="20" customHeight="1">
      <c r="B14" s="4" t="inlineStr">
        <is>
          <t>Spending by category</t>
        </is>
      </c>
      <c r="C14" s="5" t="n"/>
      <c r="D14" s="5" t="n"/>
      <c r="E14" s="5" t="n"/>
      <c r="F14" s="5" t="n"/>
      <c r="H14" s="37" t="inlineStr">
        <is>
          <t>Sep</t>
        </is>
      </c>
      <c r="I14" s="25">
        <f>'Example – Budget'!M20</f>
        <v/>
      </c>
      <c r="J14" s="25">
        <f>'Example – Budget'!M82</f>
        <v/>
      </c>
    </row>
    <row r="15" ht="30" customHeight="1">
      <c r="B15" s="22" t="inlineStr">
        <is>
          <t>Category</t>
        </is>
      </c>
      <c r="C15" s="22" t="inlineStr">
        <is>
          <t>Planned per month</t>
        </is>
      </c>
      <c r="D15" s="22" t="inlineStr">
        <is>
          <t>Share of planned</t>
        </is>
      </c>
      <c r="E15" s="22" t="inlineStr">
        <is>
          <t>Actual year to date</t>
        </is>
      </c>
      <c r="F15" s="22" t="inlineStr">
        <is>
          <t>Share of actual</t>
        </is>
      </c>
      <c r="H15" s="37" t="inlineStr">
        <is>
          <t>Oct</t>
        </is>
      </c>
      <c r="I15" s="25">
        <f>'Example – Budget'!N20</f>
        <v/>
      </c>
      <c r="J15" s="25">
        <f>'Example – Budget'!N82</f>
        <v/>
      </c>
    </row>
    <row r="16">
      <c r="B16" s="40" t="inlineStr">
        <is>
          <t>Housing</t>
        </is>
      </c>
      <c r="C16" s="25">
        <f>'Example – Budget'!C31</f>
        <v/>
      </c>
      <c r="D16" s="41">
        <f>IF(N('Example – Budget'!C82)=0,"",C16/'Example – Budget'!C82)</f>
        <v/>
      </c>
      <c r="E16" s="25">
        <f>'Example – Budget'!Q31</f>
        <v/>
      </c>
      <c r="F16" s="41">
        <f>IF(N('Example – Budget'!Q82)=0,"",E16/'Example – Budget'!Q82)</f>
        <v/>
      </c>
      <c r="H16" s="37" t="inlineStr">
        <is>
          <t>Nov</t>
        </is>
      </c>
      <c r="I16" s="25">
        <f>'Example – Budget'!O20</f>
        <v/>
      </c>
      <c r="J16" s="25">
        <f>'Example – Budget'!O82</f>
        <v/>
      </c>
    </row>
    <row r="17">
      <c r="B17" s="40" t="inlineStr">
        <is>
          <t>Healthcare</t>
        </is>
      </c>
      <c r="C17" s="25">
        <f>'Example – Budget'!C40</f>
        <v/>
      </c>
      <c r="D17" s="41">
        <f>IF(N('Example – Budget'!C82)=0,"",C17/'Example – Budget'!C82)</f>
        <v/>
      </c>
      <c r="E17" s="25">
        <f>'Example – Budget'!Q40</f>
        <v/>
      </c>
      <c r="F17" s="41">
        <f>IF(N('Example – Budget'!Q82)=0,"",E17/'Example – Budget'!Q82)</f>
        <v/>
      </c>
      <c r="H17" s="37" t="inlineStr">
        <is>
          <t>Dec</t>
        </is>
      </c>
      <c r="I17" s="25">
        <f>'Example – Budget'!P20</f>
        <v/>
      </c>
      <c r="J17" s="25">
        <f>'Example – Budget'!P82</f>
        <v/>
      </c>
    </row>
    <row r="18">
      <c r="B18" s="40" t="inlineStr">
        <is>
          <t>Food</t>
        </is>
      </c>
      <c r="C18" s="25">
        <f>'Example – Budget'!C44</f>
        <v/>
      </c>
      <c r="D18" s="41">
        <f>IF(N('Example – Budget'!C82)=0,"",C18/'Example – Budget'!C82)</f>
        <v/>
      </c>
      <c r="E18" s="25">
        <f>'Example – Budget'!Q44</f>
        <v/>
      </c>
      <c r="F18" s="41">
        <f>IF(N('Example – Budget'!Q82)=0,"",E18/'Example – Budget'!Q82)</f>
        <v/>
      </c>
    </row>
    <row r="19">
      <c r="B19" s="40" t="inlineStr">
        <is>
          <t>Transportation</t>
        </is>
      </c>
      <c r="C19" s="25">
        <f>'Example – Budget'!C51</f>
        <v/>
      </c>
      <c r="D19" s="41">
        <f>IF(N('Example – Budget'!C82)=0,"",C19/'Example – Budget'!C82)</f>
        <v/>
      </c>
      <c r="E19" s="25">
        <f>'Example – Budget'!Q51</f>
        <v/>
      </c>
      <c r="F19" s="41">
        <f>IF(N('Example – Budget'!Q82)=0,"",E19/'Example – Budget'!Q82)</f>
        <v/>
      </c>
    </row>
    <row r="20">
      <c r="B20" s="40" t="inlineStr">
        <is>
          <t>Insurance &amp; taxes</t>
        </is>
      </c>
      <c r="C20" s="25">
        <f>'Example – Budget'!C56</f>
        <v/>
      </c>
      <c r="D20" s="41">
        <f>IF(N('Example – Budget'!C82)=0,"",C20/'Example – Budget'!C82)</f>
        <v/>
      </c>
      <c r="E20" s="25">
        <f>'Example – Budget'!Q56</f>
        <v/>
      </c>
      <c r="F20" s="41">
        <f>IF(N('Example – Budget'!Q82)=0,"",E20/'Example – Budget'!Q82)</f>
        <v/>
      </c>
    </row>
    <row r="21">
      <c r="B21" s="40" t="inlineStr">
        <is>
          <t>Personal &amp; household</t>
        </is>
      </c>
      <c r="C21" s="25">
        <f>'Example – Budget'!C63</f>
        <v/>
      </c>
      <c r="D21" s="41">
        <f>IF(N('Example – Budget'!C82)=0,"",C21/'Example – Budget'!C82)</f>
        <v/>
      </c>
      <c r="E21" s="25">
        <f>'Example – Budget'!Q63</f>
        <v/>
      </c>
      <c r="F21" s="41">
        <f>IF(N('Example – Budget'!Q82)=0,"",E21/'Example – Budget'!Q82)</f>
        <v/>
      </c>
    </row>
    <row r="22">
      <c r="B22" s="40" t="inlineStr">
        <is>
          <t>Fun &amp; travel</t>
        </is>
      </c>
      <c r="C22" s="25">
        <f>'Example – Budget'!C67</f>
        <v/>
      </c>
      <c r="D22" s="41">
        <f>IF(N('Example – Budget'!C82)=0,"",C22/'Example – Budget'!C82)</f>
        <v/>
      </c>
      <c r="E22" s="25">
        <f>'Example – Budget'!Q67</f>
        <v/>
      </c>
      <c r="F22" s="41">
        <f>IF(N('Example – Budget'!Q82)=0,"",E22/'Example – Budget'!Q82)</f>
        <v/>
      </c>
    </row>
    <row r="23">
      <c r="B23" s="40" t="inlineStr">
        <is>
          <t>Family &amp; giving</t>
        </is>
      </c>
      <c r="C23" s="25">
        <f>'Example – Budget'!C72</f>
        <v/>
      </c>
      <c r="D23" s="41">
        <f>IF(N('Example – Budget'!C82)=0,"",C23/'Example – Budget'!C82)</f>
        <v/>
      </c>
      <c r="E23" s="25">
        <f>'Example – Budget'!Q72</f>
        <v/>
      </c>
      <c r="F23" s="41">
        <f>IF(N('Example – Budget'!Q82)=0,"",E23/'Example – Budget'!Q82)</f>
        <v/>
      </c>
    </row>
    <row r="24">
      <c r="B24" s="40" t="inlineStr">
        <is>
          <t>Debt payments</t>
        </is>
      </c>
      <c r="C24" s="25">
        <f>'Example – Budget'!C76</f>
        <v/>
      </c>
      <c r="D24" s="41">
        <f>IF(N('Example – Budget'!C82)=0,"",C24/'Example – Budget'!C82)</f>
        <v/>
      </c>
      <c r="E24" s="25">
        <f>'Example – Budget'!Q76</f>
        <v/>
      </c>
      <c r="F24" s="41">
        <f>IF(N('Example – Budget'!Q82)=0,"",E24/'Example – Budget'!Q82)</f>
        <v/>
      </c>
    </row>
    <row r="25">
      <c r="B25" s="40" t="inlineStr">
        <is>
          <t>Savings &amp; set-asides</t>
        </is>
      </c>
      <c r="C25" s="25">
        <f>'Example – Budget'!C81</f>
        <v/>
      </c>
      <c r="D25" s="41">
        <f>IF(N('Example – Budget'!C82)=0,"",C25/'Example – Budget'!C82)</f>
        <v/>
      </c>
      <c r="E25" s="25">
        <f>'Example – Budget'!Q81</f>
        <v/>
      </c>
      <c r="F25" s="41">
        <f>IF(N('Example – Budget'!Q82)=0,"",E25/'Example – Budget'!Q82)</f>
        <v/>
      </c>
    </row>
    <row r="26">
      <c r="B26" s="26" t="inlineStr">
        <is>
          <t>Total</t>
        </is>
      </c>
      <c r="C26" s="42">
        <f>SUM(C16:C25)</f>
        <v/>
      </c>
      <c r="E26" s="42">
        <f>SUM(E16:E25)</f>
        <v/>
      </c>
    </row>
    <row r="28" ht="20" customHeight="1">
      <c r="B28" s="4" t="inlineStr">
        <is>
          <t>Notes</t>
        </is>
      </c>
      <c r="C28" s="5" t="n"/>
      <c r="D28" s="5" t="n"/>
      <c r="E28" s="5" t="n"/>
      <c r="F28" s="5" t="n"/>
    </row>
    <row r="29">
      <c r="B29" s="43" t="n"/>
      <c r="C29" s="44" t="n"/>
      <c r="D29" s="44" t="n"/>
      <c r="E29" s="44" t="n"/>
      <c r="F29" s="45" t="n"/>
    </row>
    <row r="30">
      <c r="B30" s="46" t="n"/>
      <c r="F30" s="47" t="n"/>
    </row>
    <row r="31">
      <c r="B31" s="46" t="n"/>
      <c r="F31" s="47" t="n"/>
    </row>
    <row r="32">
      <c r="B32" s="46" t="n"/>
      <c r="F32" s="47" t="n"/>
    </row>
    <row r="33">
      <c r="B33" s="46" t="n"/>
      <c r="F33" s="47" t="n"/>
    </row>
    <row r="34">
      <c r="B34" s="46" t="n"/>
      <c r="F34" s="47" t="n"/>
    </row>
    <row r="35">
      <c r="B35" s="46" t="n"/>
      <c r="F35" s="47" t="n"/>
    </row>
    <row r="36">
      <c r="B36" s="48" t="n"/>
      <c r="C36" s="49" t="n"/>
      <c r="D36" s="49" t="n"/>
      <c r="E36" s="49" t="n"/>
      <c r="F36" s="50" t="n"/>
    </row>
    <row r="37">
      <c r="B37" s="18" t="inlineStr">
        <is>
          <t>Ideas: what changed this year, bills to look into, questions for a professional, dates to remember.</t>
        </is>
      </c>
    </row>
    <row r="39" ht="44" customHeight="1">
      <c r="B39" s="11" t="inlineStr">
        <is>
          <t>Under full retirement age, collecting Social Security, and working? The earnings test can hold back some benefits if your earnings go over the yearly limit, which would change your Social Security line for some months. See RetireTally's free calculator: https://retiretally.com/social-security-earnings-test-calculator/</t>
        </is>
      </c>
      <c r="C39" s="12" t="n"/>
      <c r="D39" s="12" t="n"/>
      <c r="E39" s="12" t="n"/>
      <c r="F39" s="12" t="n"/>
      <c r="G39" s="12" t="n"/>
      <c r="H39" s="12" t="n"/>
      <c r="I39" s="12" t="n"/>
      <c r="J39" s="12" t="n"/>
    </row>
  </sheetData>
  <mergeCells count="4">
    <mergeCell ref="B37:F37"/>
    <mergeCell ref="B39:J39"/>
    <mergeCell ref="A2:I2"/>
    <mergeCell ref="B29:F36"/>
  </mergeCells>
  <conditionalFormatting sqref="C8:F8">
    <cfRule type="expression" priority="1" dxfId="0">
      <formula>AND(ISNUMBER(C8),C8&lt;0)</formula>
    </cfRule>
  </conditionalFormatting>
  <printOptions horizontalCentered="1"/>
  <pageMargins left="0.4" right="0.4" top="1" bottom="1" header="0.5" footer="0.5"/>
  <pageSetup orientation="landscape" fitToHeight="0" fitToWidth="1"/>
  <drawing xmlns:r="http://schemas.openxmlformats.org/officeDocument/2006/relationships" r:id="rId1"/>
</worksheet>
</file>

<file path=xl/worksheets/sheet7.xml><?xml version="1.0" encoding="utf-8"?>
<worksheet xmlns="http://schemas.openxmlformats.org/spreadsheetml/2006/main">
  <sheetPr>
    <tabColor rgb="009CA3AF"/>
    <outlinePr summaryBelow="1" summaryRight="1"/>
    <pageSetUpPr fitToPage="1"/>
  </sheetPr>
  <dimension ref="A1:F33"/>
  <sheetViews>
    <sheetView showGridLines="0" workbookViewId="0">
      <selection activeCell="A1" sqref="A1"/>
    </sheetView>
  </sheetViews>
  <sheetFormatPr baseColWidth="8" defaultRowHeight="15"/>
  <cols>
    <col width="2" customWidth="1" min="1" max="1"/>
    <col width="40" customWidth="1" min="2" max="2"/>
    <col width="14" customWidth="1" min="3" max="3"/>
    <col width="16" customWidth="1" min="4" max="4"/>
    <col width="16" customWidth="1" min="5" max="5"/>
    <col width="40" customWidth="1" min="6" max="6"/>
  </cols>
  <sheetData>
    <row r="1" ht="30" customHeight="1">
      <c r="A1" s="1" t="inlineStr">
        <is>
          <t>RetireTally · Irregular &amp; Yearly Expenses</t>
        </is>
      </c>
      <c r="B1" s="2" t="n"/>
      <c r="C1" s="2" t="n"/>
      <c r="D1" s="2" t="n"/>
      <c r="E1" s="2" t="n"/>
      <c r="F1" s="2" t="n"/>
    </row>
    <row r="2" ht="30" customHeight="1">
      <c r="A2" s="3" t="inlineStr">
        <is>
          <t>Bills that don't come every month. The monthly set-aside flows into the Budget tab's “Irregular expenses set-aside” line, so don't list these again elsewhere.</t>
        </is>
      </c>
    </row>
    <row r="5">
      <c r="B5" s="15" t="inlineStr">
        <is>
          <t>Total set-aside per month</t>
        </is>
      </c>
      <c r="D5" s="42">
        <f>E33</f>
        <v/>
      </c>
    </row>
    <row r="7" ht="30" customHeight="1">
      <c r="B7" s="22" t="inlineStr">
        <is>
          <t>What</t>
        </is>
      </c>
      <c r="C7" s="22" t="inlineStr">
        <is>
          <t>Month(s) due</t>
        </is>
      </c>
      <c r="D7" s="22" t="inlineStr">
        <is>
          <t>Yearly amount</t>
        </is>
      </c>
      <c r="E7" s="22" t="inlineStr">
        <is>
          <t>Set aside
per month</t>
        </is>
      </c>
      <c r="F7" s="22" t="inlineStr">
        <is>
          <t>Notes</t>
        </is>
      </c>
    </row>
    <row r="8">
      <c r="B8" s="19" t="inlineStr">
        <is>
          <t>Car registration</t>
        </is>
      </c>
      <c r="C8" s="19" t="inlineStr">
        <is>
          <t>Mar</t>
        </is>
      </c>
      <c r="D8" s="24" t="n">
        <v>180</v>
      </c>
      <c r="E8" s="25">
        <f>IF(ISNUMBER(D8),D8/12,"")</f>
        <v/>
      </c>
      <c r="F8" s="19" t="inlineStr">
        <is>
          <t>Fictional example</t>
        </is>
      </c>
    </row>
    <row r="9">
      <c r="B9" s="19" t="inlineStr">
        <is>
          <t>Holiday gifts</t>
        </is>
      </c>
      <c r="C9" s="19" t="inlineStr">
        <is>
          <t>Dec</t>
        </is>
      </c>
      <c r="D9" s="24" t="n">
        <v>800</v>
      </c>
      <c r="E9" s="25">
        <f>IF(ISNUMBER(D9),D9/12,"")</f>
        <v/>
      </c>
      <c r="F9" s="19" t="n"/>
    </row>
    <row r="10">
      <c r="B10" s="19" t="inlineStr">
        <is>
          <t>Home warranty (paid yearly)</t>
        </is>
      </c>
      <c r="C10" s="19" t="inlineStr">
        <is>
          <t>Jan</t>
        </is>
      </c>
      <c r="D10" s="24" t="n">
        <v>600</v>
      </c>
      <c r="E10" s="25">
        <f>IF(ISNUMBER(D10),D10/12,"")</f>
        <v/>
      </c>
      <c r="F10" s="19" t="n"/>
    </row>
    <row r="11">
      <c r="B11" s="19" t="inlineStr">
        <is>
          <t>Annual memberships</t>
        </is>
      </c>
      <c r="C11" s="19" t="inlineStr">
        <is>
          <t>Varies</t>
        </is>
      </c>
      <c r="D11" s="24" t="n">
        <v>240</v>
      </c>
      <c r="E11" s="25">
        <f>IF(ISNUMBER(D11),D11/12,"")</f>
        <v/>
      </c>
      <c r="F11" s="19" t="n"/>
    </row>
    <row r="12">
      <c r="B12" s="19" t="n"/>
      <c r="C12" s="19" t="n"/>
      <c r="D12" s="24" t="n"/>
      <c r="E12" s="25">
        <f>IF(ISNUMBER(D12),D12/12,"")</f>
        <v/>
      </c>
      <c r="F12" s="19" t="n"/>
    </row>
    <row r="13">
      <c r="B13" s="19" t="n"/>
      <c r="C13" s="19" t="n"/>
      <c r="D13" s="24" t="n"/>
      <c r="E13" s="25">
        <f>IF(ISNUMBER(D13),D13/12,"")</f>
        <v/>
      </c>
      <c r="F13" s="19" t="n"/>
    </row>
    <row r="14">
      <c r="B14" s="19" t="n"/>
      <c r="C14" s="19" t="n"/>
      <c r="D14" s="24" t="n"/>
      <c r="E14" s="25">
        <f>IF(ISNUMBER(D14),D14/12,"")</f>
        <v/>
      </c>
      <c r="F14" s="19" t="n"/>
    </row>
    <row r="15">
      <c r="B15" s="19" t="n"/>
      <c r="C15" s="19" t="n"/>
      <c r="D15" s="24" t="n"/>
      <c r="E15" s="25">
        <f>IF(ISNUMBER(D15),D15/12,"")</f>
        <v/>
      </c>
      <c r="F15" s="19" t="n"/>
    </row>
    <row r="16">
      <c r="B16" s="19" t="n"/>
      <c r="C16" s="19" t="n"/>
      <c r="D16" s="24" t="n"/>
      <c r="E16" s="25">
        <f>IF(ISNUMBER(D16),D16/12,"")</f>
        <v/>
      </c>
      <c r="F16" s="19" t="n"/>
    </row>
    <row r="17">
      <c r="B17" s="19" t="n"/>
      <c r="C17" s="19" t="n"/>
      <c r="D17" s="24" t="n"/>
      <c r="E17" s="25">
        <f>IF(ISNUMBER(D17),D17/12,"")</f>
        <v/>
      </c>
      <c r="F17" s="19" t="n"/>
    </row>
    <row r="18">
      <c r="B18" s="19" t="n"/>
      <c r="C18" s="19" t="n"/>
      <c r="D18" s="24" t="n"/>
      <c r="E18" s="25">
        <f>IF(ISNUMBER(D18),D18/12,"")</f>
        <v/>
      </c>
      <c r="F18" s="19" t="n"/>
    </row>
    <row r="19">
      <c r="B19" s="19" t="n"/>
      <c r="C19" s="19" t="n"/>
      <c r="D19" s="24" t="n"/>
      <c r="E19" s="25">
        <f>IF(ISNUMBER(D19),D19/12,"")</f>
        <v/>
      </c>
      <c r="F19" s="19" t="n"/>
    </row>
    <row r="20">
      <c r="B20" s="19" t="n"/>
      <c r="C20" s="19" t="n"/>
      <c r="D20" s="24" t="n"/>
      <c r="E20" s="25">
        <f>IF(ISNUMBER(D20),D20/12,"")</f>
        <v/>
      </c>
      <c r="F20" s="19" t="n"/>
    </row>
    <row r="21">
      <c r="B21" s="19" t="n"/>
      <c r="C21" s="19" t="n"/>
      <c r="D21" s="24" t="n"/>
      <c r="E21" s="25">
        <f>IF(ISNUMBER(D21),D21/12,"")</f>
        <v/>
      </c>
      <c r="F21" s="19" t="n"/>
    </row>
    <row r="22">
      <c r="B22" s="19" t="n"/>
      <c r="C22" s="19" t="n"/>
      <c r="D22" s="24" t="n"/>
      <c r="E22" s="25">
        <f>IF(ISNUMBER(D22),D22/12,"")</f>
        <v/>
      </c>
      <c r="F22" s="19" t="n"/>
    </row>
    <row r="23">
      <c r="B23" s="19" t="n"/>
      <c r="C23" s="19" t="n"/>
      <c r="D23" s="24" t="n"/>
      <c r="E23" s="25">
        <f>IF(ISNUMBER(D23),D23/12,"")</f>
        <v/>
      </c>
      <c r="F23" s="19" t="n"/>
    </row>
    <row r="24">
      <c r="B24" s="19" t="n"/>
      <c r="C24" s="19" t="n"/>
      <c r="D24" s="24" t="n"/>
      <c r="E24" s="25">
        <f>IF(ISNUMBER(D24),D24/12,"")</f>
        <v/>
      </c>
      <c r="F24" s="19" t="n"/>
    </row>
    <row r="25">
      <c r="B25" s="19" t="n"/>
      <c r="C25" s="19" t="n"/>
      <c r="D25" s="24" t="n"/>
      <c r="E25" s="25">
        <f>IF(ISNUMBER(D25),D25/12,"")</f>
        <v/>
      </c>
      <c r="F25" s="19" t="n"/>
    </row>
    <row r="26">
      <c r="B26" s="19" t="n"/>
      <c r="C26" s="19" t="n"/>
      <c r="D26" s="24" t="n"/>
      <c r="E26" s="25">
        <f>IF(ISNUMBER(D26),D26/12,"")</f>
        <v/>
      </c>
      <c r="F26" s="19" t="n"/>
    </row>
    <row r="27">
      <c r="B27" s="19" t="n"/>
      <c r="C27" s="19" t="n"/>
      <c r="D27" s="24" t="n"/>
      <c r="E27" s="25">
        <f>IF(ISNUMBER(D27),D27/12,"")</f>
        <v/>
      </c>
      <c r="F27" s="19" t="n"/>
    </row>
    <row r="28">
      <c r="B28" s="19" t="n"/>
      <c r="C28" s="19" t="n"/>
      <c r="D28" s="24" t="n"/>
      <c r="E28" s="25">
        <f>IF(ISNUMBER(D28),D28/12,"")</f>
        <v/>
      </c>
      <c r="F28" s="19" t="n"/>
    </row>
    <row r="29">
      <c r="B29" s="19" t="n"/>
      <c r="C29" s="19" t="n"/>
      <c r="D29" s="24" t="n"/>
      <c r="E29" s="25">
        <f>IF(ISNUMBER(D29),D29/12,"")</f>
        <v/>
      </c>
      <c r="F29" s="19" t="n"/>
    </row>
    <row r="30">
      <c r="B30" s="19" t="n"/>
      <c r="C30" s="19" t="n"/>
      <c r="D30" s="24" t="n"/>
      <c r="E30" s="25">
        <f>IF(ISNUMBER(D30),D30/12,"")</f>
        <v/>
      </c>
      <c r="F30" s="19" t="n"/>
    </row>
    <row r="31">
      <c r="B31" s="19" t="n"/>
      <c r="C31" s="19" t="n"/>
      <c r="D31" s="24" t="n"/>
      <c r="E31" s="25">
        <f>IF(ISNUMBER(D31),D31/12,"")</f>
        <v/>
      </c>
      <c r="F31" s="19" t="n"/>
    </row>
    <row r="32">
      <c r="B32" s="19" t="n"/>
      <c r="C32" s="19" t="n"/>
      <c r="D32" s="24" t="n"/>
      <c r="E32" s="25">
        <f>IF(ISNUMBER(D32),D32/12,"")</f>
        <v/>
      </c>
      <c r="F32" s="19" t="n"/>
    </row>
    <row r="33">
      <c r="B33" s="26" t="inlineStr">
        <is>
          <t>Total</t>
        </is>
      </c>
      <c r="D33" s="42">
        <f>SUM(D8:D32)</f>
        <v/>
      </c>
      <c r="E33" s="42">
        <f>SUM(E8:E32)</f>
        <v/>
      </c>
    </row>
  </sheetData>
  <mergeCells count="1">
    <mergeCell ref="A2:F2"/>
  </mergeCells>
  <dataValidations count="1">
    <dataValidation sqref="C8:C32" showDropDown="0" showInputMessage="0" showErrorMessage="0" allowBlank="1" type="list">
      <formula1>"Jan,Feb,Mar,Apr,May,Jun,Jul,Aug,Sep,Oct,Nov,Dec,Twice a year,Quarterly,Varies"</formula1>
    </dataValidation>
  </dataValidations>
  <printOptions horizontalCentered="1"/>
  <pageMargins left="0.4" right="0.4"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2026-10-06T17:39:39Z</dcterms:created>
  <dcterms:modified xmlns:dcterms="http://purl.org/dc/terms/" xmlns:xsi="http://www.w3.org/2001/XMLSchema-instance" xsi:type="dcterms:W3CDTF">2026-10-06T17:39:39Z</dcterms:modified>
</cp:coreProperties>
</file>